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45" windowWidth="15960" windowHeight="11760" activeTab="4"/>
  </bookViews>
  <sheets>
    <sheet name="Resumo da Exportação" sheetId="1" r:id="rId1"/>
    <sheet name="INSTRUÇÕES" sheetId="2" r:id="rId2"/>
    <sheet name="Município Sustentável" sheetId="3" r:id="rId3"/>
    <sheet name="Estrutura de Ed Ambiental" sheetId="4" r:id="rId4"/>
    <sheet name="Conselho Municipal" sheetId="5" r:id="rId5"/>
    <sheet name="Biodiversidade" sheetId="6" r:id="rId6"/>
    <sheet name="Gestão das águas" sheetId="7" r:id="rId7"/>
    <sheet name="Qualidade do ar" sheetId="8" r:id="rId8"/>
    <sheet name="Uso do Solo" sheetId="9" r:id="rId9"/>
    <sheet name="Arborização Urbana" sheetId="10" r:id="rId10"/>
    <sheet name="Esgoto Tratado" sheetId="11" r:id="rId11"/>
    <sheet name="Resíduos Sólidos" sheetId="12" r:id="rId12"/>
    <sheet name="% Preenchida" sheetId="13" r:id="rId13"/>
    <sheet name="Plan1" sheetId="14" r:id="rId14"/>
  </sheets>
  <calcPr calcId="144525"/>
</workbook>
</file>

<file path=xl/calcChain.xml><?xml version="1.0" encoding="utf-8"?>
<calcChain xmlns="http://schemas.openxmlformats.org/spreadsheetml/2006/main">
  <c r="B13" i="13" l="1"/>
  <c r="I132" i="12"/>
  <c r="H128" i="12"/>
  <c r="H126" i="12"/>
  <c r="H119" i="12"/>
  <c r="H108" i="12"/>
  <c r="H103" i="12"/>
  <c r="H98" i="12"/>
  <c r="H96" i="12"/>
  <c r="H95" i="12"/>
  <c r="H86" i="12"/>
  <c r="H76" i="12"/>
  <c r="H74" i="12"/>
  <c r="H73" i="12"/>
  <c r="H67" i="12"/>
  <c r="H64" i="12"/>
  <c r="H60" i="12"/>
  <c r="H55" i="12"/>
  <c r="H44" i="12"/>
  <c r="H42" i="12"/>
  <c r="H41" i="12"/>
  <c r="H40" i="12"/>
  <c r="H37" i="12"/>
  <c r="H35" i="12"/>
  <c r="H30" i="12"/>
  <c r="H28" i="12"/>
  <c r="H22" i="12"/>
  <c r="H20" i="12"/>
  <c r="H17" i="12"/>
  <c r="H15" i="12"/>
  <c r="H14" i="12"/>
  <c r="H11" i="12"/>
  <c r="H10" i="12"/>
  <c r="H9" i="12"/>
  <c r="H8" i="12"/>
  <c r="H7" i="12"/>
  <c r="H6" i="12"/>
  <c r="H5" i="12"/>
  <c r="H132" i="12" s="1"/>
  <c r="I39" i="11"/>
  <c r="H38" i="11"/>
  <c r="H37" i="11"/>
  <c r="H36" i="11"/>
  <c r="H35" i="11"/>
  <c r="H32" i="11"/>
  <c r="H31" i="11"/>
  <c r="H30" i="11"/>
  <c r="H27" i="11"/>
  <c r="H24" i="11"/>
  <c r="H21" i="11"/>
  <c r="H18" i="11"/>
  <c r="H15" i="11"/>
  <c r="H14" i="11"/>
  <c r="H11" i="11"/>
  <c r="H10" i="11"/>
  <c r="H9" i="11"/>
  <c r="H8" i="11"/>
  <c r="H7" i="11"/>
  <c r="H6" i="11"/>
  <c r="H5" i="11"/>
  <c r="H39" i="11" s="1"/>
  <c r="E12" i="10"/>
  <c r="E11" i="10"/>
  <c r="E10" i="10"/>
  <c r="E9" i="10"/>
  <c r="E8" i="10"/>
  <c r="E7" i="10"/>
  <c r="E6" i="10"/>
  <c r="E5" i="10"/>
  <c r="E13" i="10" s="1"/>
  <c r="G21" i="9"/>
  <c r="F20" i="9"/>
  <c r="F19" i="9"/>
  <c r="F17" i="9"/>
  <c r="F15" i="9"/>
  <c r="F14" i="9"/>
  <c r="F12" i="9"/>
  <c r="F11" i="9"/>
  <c r="F10" i="9"/>
  <c r="F9" i="9"/>
  <c r="F8" i="9"/>
  <c r="F7" i="9"/>
  <c r="F6" i="9"/>
  <c r="F21" i="9" s="1"/>
  <c r="F22" i="8"/>
  <c r="E21" i="8"/>
  <c r="E20" i="8"/>
  <c r="E19" i="8"/>
  <c r="E18" i="8"/>
  <c r="E17" i="8"/>
  <c r="E16" i="8"/>
  <c r="E15" i="8"/>
  <c r="E14" i="8"/>
  <c r="E13" i="8"/>
  <c r="E12" i="8"/>
  <c r="E11" i="8"/>
  <c r="E10" i="8"/>
  <c r="E9" i="8"/>
  <c r="E8" i="8"/>
  <c r="E7" i="8"/>
  <c r="E6" i="8"/>
  <c r="E5" i="8"/>
  <c r="E22" i="8" s="1"/>
  <c r="H80" i="7"/>
  <c r="G79" i="7"/>
  <c r="G78" i="7"/>
  <c r="G77" i="7"/>
  <c r="G76" i="7"/>
  <c r="G74" i="7"/>
  <c r="G73" i="7"/>
  <c r="G72" i="7"/>
  <c r="G69" i="7"/>
  <c r="G65" i="7"/>
  <c r="G63" i="7"/>
  <c r="G58" i="7"/>
  <c r="G55" i="7"/>
  <c r="G52" i="7"/>
  <c r="G48" i="7"/>
  <c r="G46" i="7"/>
  <c r="G45" i="7"/>
  <c r="G43" i="7"/>
  <c r="G42" i="7"/>
  <c r="G41" i="7"/>
  <c r="G40" i="7"/>
  <c r="G38" i="7"/>
  <c r="G36" i="7"/>
  <c r="G34" i="7"/>
  <c r="G33" i="7"/>
  <c r="G32" i="7"/>
  <c r="G31" i="7"/>
  <c r="G30" i="7"/>
  <c r="G29" i="7"/>
  <c r="G28" i="7"/>
  <c r="G27" i="7"/>
  <c r="G25" i="7"/>
  <c r="G24" i="7"/>
  <c r="G23" i="7"/>
  <c r="G22" i="7"/>
  <c r="G21" i="7"/>
  <c r="G20" i="7"/>
  <c r="G19" i="7"/>
  <c r="G17" i="7"/>
  <c r="G16" i="7"/>
  <c r="G15" i="7"/>
  <c r="G13" i="7"/>
  <c r="G12" i="7"/>
  <c r="G10" i="7"/>
  <c r="G9" i="7"/>
  <c r="G8" i="7"/>
  <c r="G7" i="7"/>
  <c r="G6" i="7"/>
  <c r="G80" i="7" s="1"/>
  <c r="I30" i="6"/>
  <c r="H29" i="6"/>
  <c r="H28" i="6"/>
  <c r="H27" i="6"/>
  <c r="H25" i="6"/>
  <c r="H24" i="6"/>
  <c r="H23" i="6"/>
  <c r="H22" i="6"/>
  <c r="H21" i="6"/>
  <c r="H20" i="6"/>
  <c r="H19" i="6"/>
  <c r="H18" i="6"/>
  <c r="H17" i="6"/>
  <c r="H16" i="6"/>
  <c r="H15" i="6"/>
  <c r="H13" i="6"/>
  <c r="H12" i="6"/>
  <c r="H11" i="6"/>
  <c r="H10" i="6"/>
  <c r="H7" i="6"/>
  <c r="H6" i="6"/>
  <c r="H30" i="6" s="1"/>
  <c r="G15" i="5"/>
  <c r="F14" i="5"/>
  <c r="F13" i="5"/>
  <c r="F12" i="5"/>
  <c r="F11" i="5"/>
  <c r="F10" i="5"/>
  <c r="F9" i="5"/>
  <c r="F8" i="5"/>
  <c r="F7" i="5"/>
  <c r="F6" i="5"/>
  <c r="F15" i="5" s="1"/>
  <c r="K24" i="4"/>
  <c r="J23" i="4"/>
  <c r="J22" i="4"/>
  <c r="J21" i="4"/>
  <c r="J20" i="4"/>
  <c r="J19" i="4"/>
  <c r="J18" i="4"/>
  <c r="J17" i="4"/>
  <c r="J16" i="4"/>
  <c r="J15" i="4"/>
  <c r="J14" i="4"/>
  <c r="J13" i="4"/>
  <c r="J11" i="4"/>
  <c r="J10" i="4"/>
  <c r="J9" i="4"/>
  <c r="J8" i="4"/>
  <c r="J7" i="4"/>
  <c r="J6" i="4"/>
  <c r="J5" i="4"/>
  <c r="J24" i="4" s="1"/>
  <c r="F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4" i="3" s="1"/>
  <c r="F5" i="14" l="1"/>
  <c r="C4" i="13"/>
  <c r="C7" i="13"/>
  <c r="F8" i="14"/>
  <c r="F9" i="14"/>
  <c r="C8" i="13"/>
  <c r="C9" i="13"/>
  <c r="F10" i="14"/>
  <c r="F13" i="14"/>
  <c r="G14" i="14" s="1"/>
  <c r="C12" i="13"/>
  <c r="C3" i="13"/>
  <c r="F4" i="14"/>
  <c r="C5" i="13"/>
  <c r="F6" i="14"/>
  <c r="F7" i="14"/>
  <c r="C6" i="13"/>
  <c r="F11" i="14"/>
  <c r="C10" i="13"/>
  <c r="C11" i="13"/>
  <c r="F12" i="14"/>
  <c r="C13" i="13" l="1"/>
  <c r="D13" i="13" s="1"/>
  <c r="F14" i="14"/>
</calcChain>
</file>

<file path=xl/sharedStrings.xml><?xml version="1.0" encoding="utf-8"?>
<sst xmlns="http://schemas.openxmlformats.org/spreadsheetml/2006/main" count="936" uniqueCount="484">
  <si>
    <t>Este documento foi exportado do Numbers. Cada tabela foi convertida em uma planilha do Excel. Todos os outros objetos em cada folha do Numbers foram colocados em planilhas à parte. Esteja ciente de que os cálculos de fórmulas podem ser diferentes no Excel.</t>
  </si>
  <si>
    <t>Nome da Folha do Numbers</t>
  </si>
  <si>
    <t>Nome da Tabela do Numbers</t>
  </si>
  <si>
    <t>Nome da Planilha do Excel</t>
  </si>
  <si>
    <t>INSTRUÇÕES</t>
  </si>
  <si>
    <t>Tabela 1</t>
  </si>
  <si>
    <t>Município Sustentável</t>
  </si>
  <si>
    <r>
      <rPr>
        <b/>
        <sz val="15"/>
        <color indexed="8"/>
        <rFont val="Calibri"/>
      </rPr>
      <t xml:space="preserve">EEA8 - 2021   </t>
    </r>
    <r>
      <rPr>
        <b/>
        <sz val="15"/>
        <color indexed="15"/>
        <rFont val="Calibri"/>
      </rPr>
      <t>****  ANTES DE SALVAR A PLANILHA NO SISTEMA, LEIA A ABA "INSTRUÇÕES" NO RODAPÉ DA PLANILHA ****</t>
    </r>
    <r>
      <rPr>
        <sz val="15"/>
        <color indexed="8"/>
        <rFont val="Calibri"/>
      </rPr>
      <t xml:space="preserve">
</t>
    </r>
    <r>
      <rPr>
        <b/>
        <sz val="15"/>
        <color indexed="8"/>
        <rFont val="Calibri"/>
      </rPr>
      <t>Instruções para o preenchimento:</t>
    </r>
    <r>
      <rPr>
        <sz val="15"/>
        <color indexed="8"/>
        <rFont val="Calibri"/>
      </rPr>
      <t xml:space="preserve">
</t>
    </r>
    <r>
      <rPr>
        <sz val="15"/>
        <color indexed="8"/>
        <rFont val="Calibri"/>
      </rPr>
      <t xml:space="preserve">- Se não houver ocorrência para a informação solicitada, preencha o campo com o número 0. Caso desconheça a informação por não existir levantamento, deixe o campo em branco.
</t>
    </r>
    <r>
      <rPr>
        <sz val="15"/>
        <color indexed="8"/>
        <rFont val="Calibri"/>
      </rPr>
      <t xml:space="preserve">- A coluna "Observações" não é obrigatória e não será contabilizada como "informação preenchida". Pode ser usada caso queira acrescentar algum tipo de informação, por ex: unidade de medida, período, fonte da informação, etc...
</t>
    </r>
    <r>
      <rPr>
        <sz val="15"/>
        <color indexed="8"/>
        <rFont val="Calibri"/>
      </rPr>
      <t>-  Se o espaço do campo for insuficiente, aumente o tamanho da linha e/ou coluna.</t>
    </r>
  </si>
  <si>
    <t>Número</t>
  </si>
  <si>
    <t>Questionamento</t>
  </si>
  <si>
    <t>Resposta</t>
  </si>
  <si>
    <t>Observações (uso opcional)</t>
  </si>
  <si>
    <t>válidos</t>
  </si>
  <si>
    <t>gabarito</t>
  </si>
  <si>
    <t>População (hab)</t>
  </si>
  <si>
    <t>&gt;</t>
  </si>
  <si>
    <t>População em área urbana (hab)</t>
  </si>
  <si>
    <t>População em área rural (hab)</t>
  </si>
  <si>
    <t>&gt;=</t>
  </si>
  <si>
    <t>Consumo de energia na área urbana (kWh/mês)</t>
  </si>
  <si>
    <t>Consumo de energia na área rural (kWh/mês)</t>
  </si>
  <si>
    <t>Número total de edificações com alvará/ano</t>
  </si>
  <si>
    <t>&gt;=0</t>
  </si>
  <si>
    <t>Número total de edificações sem utilizar madeira nativa/ano</t>
  </si>
  <si>
    <t>Número total de edificações com madeira nativa/ano</t>
  </si>
  <si>
    <t xml:space="preserve">Número total de edificações públicas com madeira nativa/ano </t>
  </si>
  <si>
    <t>Número de DAP (Declaração de Aptidão ao Pronaf) emitido/ano</t>
  </si>
  <si>
    <t>Número de feiras orgânicas realizadas/ano</t>
  </si>
  <si>
    <t>Número de edificações públicas sustentáveis</t>
  </si>
  <si>
    <t>Renda média (salários mínimos por ano)</t>
  </si>
  <si>
    <t>PIB per capita (R$ por ano)</t>
  </si>
  <si>
    <t>Número de escolas de ensino básico municipal</t>
  </si>
  <si>
    <t>Número de escolas de ensino básico estadual</t>
  </si>
  <si>
    <t>Número de escolas de ensino básico particular</t>
  </si>
  <si>
    <t>Número de Instituição de ensino Superior Municipal</t>
  </si>
  <si>
    <t>Número de Instituição de ensino Superior Estadual</t>
  </si>
  <si>
    <t>Número de Instituição de ensino Superior Federal</t>
  </si>
  <si>
    <t>Número de Instituição de ensino Superior Particular</t>
  </si>
  <si>
    <t>Número de Empresas urbanas - comércio</t>
  </si>
  <si>
    <t>Número de Empresas urbanas - indústria</t>
  </si>
  <si>
    <t>Número de Empresas urbanas - serviço</t>
  </si>
  <si>
    <t>Quantidade de postes para iluminação Pública</t>
  </si>
  <si>
    <r>
      <rPr>
        <sz val="13"/>
        <color indexed="8"/>
        <rFont val="Calibri"/>
      </rPr>
      <t xml:space="preserve">Vias urbanas pavimentadas </t>
    </r>
    <r>
      <rPr>
        <b/>
        <sz val="13"/>
        <color indexed="8"/>
        <rFont val="Calibri"/>
      </rPr>
      <t>(em km)</t>
    </r>
  </si>
  <si>
    <r>
      <rPr>
        <sz val="13"/>
        <color indexed="8"/>
        <rFont val="Calibri"/>
      </rPr>
      <t xml:space="preserve">Vias urbanas não pavimentadas </t>
    </r>
    <r>
      <rPr>
        <b/>
        <sz val="13"/>
        <color indexed="8"/>
        <rFont val="Calibri"/>
      </rPr>
      <t>(em km)</t>
    </r>
  </si>
  <si>
    <r>
      <rPr>
        <sz val="13"/>
        <color indexed="8"/>
        <rFont val="Calibri"/>
      </rPr>
      <t xml:space="preserve">Extensão de calçadas com largura &lt; 1m </t>
    </r>
    <r>
      <rPr>
        <b/>
        <sz val="13"/>
        <color indexed="8"/>
        <rFont val="Calibri"/>
      </rPr>
      <t>(em km)</t>
    </r>
  </si>
  <si>
    <r>
      <rPr>
        <sz val="13"/>
        <color indexed="8"/>
        <rFont val="Calibri"/>
      </rPr>
      <t xml:space="preserve">Extensão de calçadas com largura entre 1m e 2m </t>
    </r>
    <r>
      <rPr>
        <b/>
        <sz val="13"/>
        <color indexed="8"/>
        <rFont val="Calibri"/>
      </rPr>
      <t>(em km)</t>
    </r>
  </si>
  <si>
    <r>
      <rPr>
        <sz val="13"/>
        <color indexed="8"/>
        <rFont val="Calibri"/>
      </rPr>
      <t xml:space="preserve">Extensão de calçadas com largura  &gt;2m </t>
    </r>
    <r>
      <rPr>
        <b/>
        <sz val="13"/>
        <color indexed="8"/>
        <rFont val="Calibri"/>
      </rPr>
      <t>(em km)</t>
    </r>
  </si>
  <si>
    <t>Estrutura de Ed Ambiental</t>
  </si>
  <si>
    <t>CORRIGIDA</t>
  </si>
  <si>
    <r>
      <rPr>
        <b/>
        <sz val="14"/>
        <color indexed="8"/>
        <rFont val="Calibri"/>
      </rPr>
      <t xml:space="preserve">EEA8 - 2021   </t>
    </r>
    <r>
      <rPr>
        <b/>
        <sz val="14"/>
        <color indexed="15"/>
        <rFont val="Calibri"/>
      </rPr>
      <t>****  ANTES DE SALVAR A PLANILHA NO SISTEMA, LEIA A ABA "INSTRUÇÕES" NO RODAPÉ DA PLANILHA ****</t>
    </r>
    <r>
      <rPr>
        <b/>
        <sz val="14"/>
        <color indexed="8"/>
        <rFont val="Calibri"/>
      </rPr>
      <t xml:space="preserve">
</t>
    </r>
    <r>
      <rPr>
        <b/>
        <sz val="14"/>
        <color indexed="8"/>
        <rFont val="Calibri"/>
      </rPr>
      <t>Instruções para o preenchimento:</t>
    </r>
    <r>
      <rPr>
        <sz val="14"/>
        <color indexed="8"/>
        <rFont val="Calibri"/>
      </rPr>
      <t xml:space="preserve">
</t>
    </r>
    <r>
      <rPr>
        <sz val="14"/>
        <color indexed="8"/>
        <rFont val="Calibri"/>
      </rPr>
      <t xml:space="preserve">- Se não houver ocorrência para a informação solicitada, preencha o campo com o número 0. Caso desconheça a informação por não existir levantamento, deixe o campo em branco.
</t>
    </r>
    <r>
      <rPr>
        <sz val="14"/>
        <color indexed="8"/>
        <rFont val="Calibri"/>
      </rPr>
      <t xml:space="preserve">- A coluna "Observações" não é obrigatória e não será contabilizada como "informação preenchida". Pode ser usada caso queira acrescentar algum tipo de informação, por ex: unidade de medida, período, fonte da informação, etc...
</t>
    </r>
    <r>
      <rPr>
        <sz val="14"/>
        <color indexed="8"/>
        <rFont val="Calibri"/>
      </rPr>
      <t>-  Se o espaço do campo for insuficiente, aumente o tamanho da linha e/ou coluna.</t>
    </r>
  </si>
  <si>
    <t>Estrutura e Educação Ambiental</t>
  </si>
  <si>
    <t>Respostas</t>
  </si>
  <si>
    <t xml:space="preserve">Número de funcionários concursados da estrutura executiva de Meio Ambiente </t>
  </si>
  <si>
    <t>Número de funcionários comissionados da estrutura executiva de Meio Ambiente</t>
  </si>
  <si>
    <t>Número de registro de incêndio em mata nativa</t>
  </si>
  <si>
    <t>Segundo dados do BDQUEIMADAS, INPE</t>
  </si>
  <si>
    <t xml:space="preserve">O município possui Fundo de Meio Ambiente aprovado por lei?                         </t>
  </si>
  <si>
    <t>SIM</t>
  </si>
  <si>
    <t>Qual valor (em reais) disponivel no Fundo Municipal de Meio Ambiente?</t>
  </si>
  <si>
    <t>Dados/validação de daos</t>
  </si>
  <si>
    <t>Número de espaços de educação ambiental</t>
  </si>
  <si>
    <t>Número de centros de educação ambiental</t>
  </si>
  <si>
    <t>Oficialmente, o viveiro municipal</t>
  </si>
  <si>
    <t>Ocorrências</t>
  </si>
  <si>
    <t>Advertência</t>
  </si>
  <si>
    <t>Notificação</t>
  </si>
  <si>
    <t>Multa</t>
  </si>
  <si>
    <t>TCRA</t>
  </si>
  <si>
    <t>TAC</t>
  </si>
  <si>
    <t>Outros</t>
  </si>
  <si>
    <t>Número de ocorrências de infrações ambientais administrativas emitidas pelo município</t>
  </si>
  <si>
    <t>Número de ocorrências de maus-tratos a animais domésticos</t>
  </si>
  <si>
    <t>Número de ocorrência de queimadas</t>
  </si>
  <si>
    <t>Número de apreensões de balões e apetrechos</t>
  </si>
  <si>
    <t>Número de outros tipos de ocorrências de crimes ambientais no município.</t>
  </si>
  <si>
    <t>Número de ocorrências de infrações ambientais administrativas emitidas pelo estado</t>
  </si>
  <si>
    <t>Número de ocorrências de prática de caça e pesca ilegal</t>
  </si>
  <si>
    <t>Número de ocorrências de prática extrativista ilegal</t>
  </si>
  <si>
    <t>Número de deposição irregular de resíduos sólidos</t>
  </si>
  <si>
    <t>Número de registros de Desmatamento irregular</t>
  </si>
  <si>
    <t>Número de ocorrências de Intervenção Irregular em APP</t>
  </si>
  <si>
    <t>Selecione SIM ou NÃO</t>
  </si>
  <si>
    <t>NÃO</t>
  </si>
  <si>
    <t>Conselho Municipal</t>
  </si>
  <si>
    <r>
      <rPr>
        <b/>
        <sz val="14"/>
        <color indexed="8"/>
        <rFont val="Calibri"/>
      </rPr>
      <t xml:space="preserve">EEA8 - 2021  </t>
    </r>
    <r>
      <rPr>
        <b/>
        <sz val="14"/>
        <color indexed="15"/>
        <rFont val="Calibri"/>
      </rPr>
      <t xml:space="preserve"> ****  ANTES DE SALVAR A PLANILHA NO SISTEMA, LEIA A ABA "INSTRUÇÕES" NO RODAPÉ DA PLANILHA ****</t>
    </r>
    <r>
      <rPr>
        <b/>
        <sz val="14"/>
        <color indexed="8"/>
        <rFont val="Calibri"/>
      </rPr>
      <t xml:space="preserve">
</t>
    </r>
    <r>
      <rPr>
        <b/>
        <sz val="14"/>
        <color indexed="8"/>
        <rFont val="Calibri"/>
      </rPr>
      <t>Instruções para o preenchimento:</t>
    </r>
    <r>
      <rPr>
        <sz val="14"/>
        <color indexed="8"/>
        <rFont val="Calibri"/>
      </rPr>
      <t xml:space="preserve">
</t>
    </r>
    <r>
      <rPr>
        <sz val="14"/>
        <color indexed="8"/>
        <rFont val="Calibri"/>
      </rPr>
      <t xml:space="preserve">- Se não houver ocorrência para a informação solicitada, preencha o campo com o número 0. Caso desconheça a informação por não existir levantamento, deixe o campo em branco.
</t>
    </r>
    <r>
      <rPr>
        <sz val="14"/>
        <color indexed="8"/>
        <rFont val="Calibri"/>
      </rPr>
      <t xml:space="preserve">- A coluna "Observações" não é obrigatória e não será contabilizada como "informação preenchida". Pode ser usada caso queira acrescentar algum tipo de informação, por ex: unidade de medida, período, fonte da informação, etc...
</t>
    </r>
    <r>
      <rPr>
        <sz val="14"/>
        <color indexed="8"/>
        <rFont val="Calibri"/>
      </rPr>
      <t>-  Se o espaço do campo for insuficiente, aumente o tamanho da linha e/ou coluna.</t>
    </r>
  </si>
  <si>
    <t>Titulares</t>
  </si>
  <si>
    <t>Suplentes</t>
  </si>
  <si>
    <t>Quantidade de conselhereiros representantes do poder público</t>
  </si>
  <si>
    <t>&gt;=0  desde que tenha Conselho(titulares &gt;0)</t>
  </si>
  <si>
    <t>Quantidade de conselhereiros representantes da sociedade civil</t>
  </si>
  <si>
    <t>As reuniões do conselho do meio ambiente são mensais?</t>
  </si>
  <si>
    <t>NÃO, desde que tenha Conselho (titulares&gt;0)</t>
  </si>
  <si>
    <t>Número de reuniões do conselho do meio ambiente realizadas/ano</t>
  </si>
  <si>
    <t>Quantidade de resoluções/deliberações emitidas pelo conselho do meio Ambiente/ano</t>
  </si>
  <si>
    <t>Quantidade de pareceres consultivos emitidos ao executivo municipal/ano</t>
  </si>
  <si>
    <t>Quantidade projetos protocolados no comitê de bacias/ano</t>
  </si>
  <si>
    <t>Quantidade de projetos  aprovados no comitê de bacias/ano</t>
  </si>
  <si>
    <t>As deliberações, resoluções e atas das reuniões estão disponíveis no site da Prefeitura?</t>
  </si>
  <si>
    <t>Biodiversidade</t>
  </si>
  <si>
    <r>
      <rPr>
        <b/>
        <sz val="14"/>
        <color indexed="8"/>
        <rFont val="Calibri"/>
      </rPr>
      <t xml:space="preserve">EEA8 - 2021   </t>
    </r>
    <r>
      <rPr>
        <b/>
        <sz val="14"/>
        <color indexed="15"/>
        <rFont val="Calibri"/>
      </rPr>
      <t>****  ANTES DE SALVAR A PLANILHA NO SISTEMA, LEIA A ABA "INSTRUÇÕES" NO RODAPÉ DA PLANILHA ****</t>
    </r>
    <r>
      <rPr>
        <b/>
        <sz val="14"/>
        <color indexed="8"/>
        <rFont val="Calibri"/>
      </rPr>
      <t xml:space="preserve">
</t>
    </r>
    <r>
      <rPr>
        <b/>
        <sz val="14"/>
        <color indexed="8"/>
        <rFont val="Calibri"/>
      </rPr>
      <t xml:space="preserve">Instruções para o preenchimento:
</t>
    </r>
    <r>
      <rPr>
        <sz val="14"/>
        <color indexed="8"/>
        <rFont val="Calibri"/>
      </rPr>
      <t xml:space="preserve">- Se não houver ocorrência para a informação solicitada, preencha o campo com o número 0. Caso desconheça a informação por não existir levantamento, deixe o campo em branco.
</t>
    </r>
    <r>
      <rPr>
        <sz val="14"/>
        <color indexed="8"/>
        <rFont val="Calibri"/>
      </rPr>
      <t xml:space="preserve">- A coluna "Observações" não é obrigatória e não será contabilizada como "informação preenchida". Pode ser usada caso queira acrescentar algum tipo de informação, por ex: unidade de medida, período, fonte da informação, etc...
</t>
    </r>
    <r>
      <rPr>
        <sz val="14"/>
        <color indexed="8"/>
        <rFont val="Calibri"/>
      </rPr>
      <t>-  Se o espaço do campo for insuficiente, aumente o tamanho da linha e/ou coluna.</t>
    </r>
  </si>
  <si>
    <t>Guarda Responsável de Cães e Gatos</t>
  </si>
  <si>
    <t>População estimada/ano</t>
  </si>
  <si>
    <t>CÃES</t>
  </si>
  <si>
    <t>GATOS</t>
  </si>
  <si>
    <t>&gt;, &gt;</t>
  </si>
  <si>
    <r>
      <rPr>
        <sz val="12"/>
        <color indexed="8"/>
        <rFont val="Calibri"/>
      </rPr>
      <t>Método utilizado</t>
    </r>
    <r>
      <rPr>
        <b/>
        <sz val="12"/>
        <color indexed="15"/>
        <rFont val="Calibri"/>
      </rPr>
      <t xml:space="preserve">                                                                                                              (marque com um "X")</t>
    </r>
  </si>
  <si>
    <t>Amostragem</t>
  </si>
  <si>
    <t>Baseado na Campanha antirrábica</t>
  </si>
  <si>
    <t>Outros- Relatório de Zoonoses</t>
  </si>
  <si>
    <t>Número de castrações/ano</t>
  </si>
  <si>
    <t>&gt;= , &gt;=</t>
  </si>
  <si>
    <t>Número de vacinações antirrábicas/ano</t>
  </si>
  <si>
    <t>Número de adoções/ano</t>
  </si>
  <si>
    <t>Número de feiras de adoção/ano</t>
  </si>
  <si>
    <t>Registro animais silvestres mortos/ano</t>
  </si>
  <si>
    <t>Registro de animais silvestres feridos/ano</t>
  </si>
  <si>
    <t>Número de animais silvestres feridos destinados à reabilitação/ano</t>
  </si>
  <si>
    <t>Número de animais silvestres destinados a soltura/ano</t>
  </si>
  <si>
    <t>O município possui programa de Pagamento por Serviço Ambiental (PSA) instituído por lei?</t>
  </si>
  <si>
    <t>Número de mudas plantadas na área rural - recuperação/nascentes</t>
  </si>
  <si>
    <t>Número de mudas plantadas na área urbana - recuperação/nascentes</t>
  </si>
  <si>
    <t>Número de proprietários cadastrados no CAR</t>
  </si>
  <si>
    <t>Número de áreas cadastradas no Sistema Informatizado de Apoio à Restauração Ecológica (SARE)</t>
  </si>
  <si>
    <t>Área total cadastrada no SARE (ha)</t>
  </si>
  <si>
    <t>Número de Projetos de Recuperação Ambiental - PRA</t>
  </si>
  <si>
    <t>Descrição da Cobertura Vegetal</t>
  </si>
  <si>
    <t>Preservadas/ intocadas</t>
  </si>
  <si>
    <t xml:space="preserve">Degradadas </t>
  </si>
  <si>
    <t xml:space="preserve">Recuperada </t>
  </si>
  <si>
    <t xml:space="preserve">Total </t>
  </si>
  <si>
    <t>Porcentagem da cobertura vegetal natural ( vegetação nativa ) em relação a área do município</t>
  </si>
  <si>
    <t>Dados do CAR</t>
  </si>
  <si>
    <t>&gt;=, &gt;=, &gt;=, &gt;=</t>
  </si>
  <si>
    <r>
      <rPr>
        <sz val="12"/>
        <color indexed="8"/>
        <rFont val="Calibri"/>
      </rPr>
      <t xml:space="preserve">Área de APP's </t>
    </r>
    <r>
      <rPr>
        <b/>
        <sz val="12"/>
        <color indexed="8"/>
        <rFont val="Calibri"/>
      </rPr>
      <t>(em ha)</t>
    </r>
  </si>
  <si>
    <r>
      <rPr>
        <sz val="12"/>
        <color indexed="8"/>
        <rFont val="Calibri"/>
      </rPr>
      <t xml:space="preserve">Área de Reserva Legal </t>
    </r>
    <r>
      <rPr>
        <b/>
        <sz val="12"/>
        <color indexed="8"/>
        <rFont val="Calibri"/>
      </rPr>
      <t>(em ha)</t>
    </r>
  </si>
  <si>
    <t>X</t>
  </si>
  <si>
    <t>Gestão das águas</t>
  </si>
  <si>
    <t>Gestão das Águas</t>
  </si>
  <si>
    <t>Proteção das Águas</t>
  </si>
  <si>
    <t>regra</t>
  </si>
  <si>
    <t>Número de Nascentes Totais</t>
  </si>
  <si>
    <t>&gt;0</t>
  </si>
  <si>
    <t>Número de Nascentes Preservadas/Intocadas</t>
  </si>
  <si>
    <t>Número de Nascentes Degradadas</t>
  </si>
  <si>
    <t xml:space="preserve">Estimativa, pelo número de erosões presentes </t>
  </si>
  <si>
    <t>Número de Nascentes em Recuperação</t>
  </si>
  <si>
    <t>Número de Nascentes Modelo</t>
  </si>
  <si>
    <t>Proteção de mananciais - Captação de águas superficiais</t>
  </si>
  <si>
    <t>Área de manancial protegida</t>
  </si>
  <si>
    <t>Instalação de captação protegida com segurança</t>
  </si>
  <si>
    <t xml:space="preserve"> Proteção de mananciais - Captação de águas subterrâneas</t>
  </si>
  <si>
    <t>Área cercada</t>
  </si>
  <si>
    <t>Isolamento do Perímetro de Proteção Sanitária (raio de 10 m)</t>
  </si>
  <si>
    <t>Perímetro de Alerta (raio equiv.a 50 dias de trânsito) – tabela proposta pelo IG.</t>
  </si>
  <si>
    <t>Estação de Tratamento de Água - Águas Superficiais</t>
  </si>
  <si>
    <t>Regularidade ambiental (LO)</t>
  </si>
  <si>
    <t>Presença de responsável técnico</t>
  </si>
  <si>
    <t>Laboratório de controle operacional</t>
  </si>
  <si>
    <r>
      <rPr>
        <sz val="12"/>
        <color indexed="8"/>
        <rFont val="Calibri"/>
      </rPr>
      <t>Parâmetros básicos de controle (pH, temp, cor, turbidez, cloro residual) coliformes totais/</t>
    </r>
    <r>
      <rPr>
        <i/>
        <sz val="12"/>
        <color indexed="8"/>
        <rFont val="Calibri"/>
      </rPr>
      <t>Escherichia Coli</t>
    </r>
  </si>
  <si>
    <t>Tratamento/disposição adequada de lodo</t>
  </si>
  <si>
    <t>Reaproveitamento da água de lavagem</t>
  </si>
  <si>
    <t>Fluoretação</t>
  </si>
  <si>
    <t>Estação de Tratamento de Água - Águas Superficiais - Águas Subterrâneas</t>
  </si>
  <si>
    <t>Outorga de captação</t>
  </si>
  <si>
    <t>Responsável técnico</t>
  </si>
  <si>
    <t>Sistema de desinfecção ou tratamento específico</t>
  </si>
  <si>
    <t xml:space="preserve">Macromedidor </t>
  </si>
  <si>
    <t>Reservatório de Abastecimento/Pulmão</t>
  </si>
  <si>
    <t>Monitoramento da qualidade das águas - Água Bruta</t>
  </si>
  <si>
    <t>Portaria de Consolidação nº 5 de 28 de setembro de 2017 - ou parâmetros do IQA</t>
  </si>
  <si>
    <t>Monitoramento da qualidade das águas - Água Tratada</t>
  </si>
  <si>
    <t>Portaria de Consolidação nº 5 de 28 de setembro de 2017</t>
  </si>
  <si>
    <t>Reservatórios</t>
  </si>
  <si>
    <t>Área protegida</t>
  </si>
  <si>
    <t>Estado de conservação adequado?</t>
  </si>
  <si>
    <t>Volume de reservação adequado?</t>
  </si>
  <si>
    <t>Limpeza e desinfecção periódica</t>
  </si>
  <si>
    <t>Rede de abastecimento</t>
  </si>
  <si>
    <t>Setorização</t>
  </si>
  <si>
    <t>Cadastro de rede documentada (papel ou digital)</t>
  </si>
  <si>
    <t>Índice de atendimento</t>
  </si>
  <si>
    <r>
      <rPr>
        <b/>
        <sz val="12"/>
        <color indexed="8"/>
        <rFont val="Calibri"/>
      </rPr>
      <t>IA=(NL / NE)*100</t>
    </r>
  </si>
  <si>
    <t>(NL = nº total de ligações de água)</t>
  </si>
  <si>
    <t xml:space="preserve">IA= </t>
  </si>
  <si>
    <t>(NE = nº total de economias/imóveis cadastrado da Prefeitura Municipal)</t>
  </si>
  <si>
    <t>OBS: inclui distritos, comunidade isolada c/ imoveis cadastrados</t>
  </si>
  <si>
    <t>Índice de hidrometação</t>
  </si>
  <si>
    <r>
      <rPr>
        <b/>
        <sz val="12"/>
        <color indexed="8"/>
        <rFont val="Calibri"/>
      </rPr>
      <t>IH= (NH/NL)*100</t>
    </r>
  </si>
  <si>
    <t>(NH= nº total de hidrômetros instalados)</t>
  </si>
  <si>
    <t xml:space="preserve">IH= </t>
  </si>
  <si>
    <t>(NL= nº total de ligações)</t>
  </si>
  <si>
    <t>Índice de perdas no tratamento</t>
  </si>
  <si>
    <r>
      <rPr>
        <b/>
        <sz val="12"/>
        <color indexed="8"/>
        <rFont val="Calibri"/>
      </rPr>
      <t>IPT =( (VC – VT)/VC)*100</t>
    </r>
  </si>
  <si>
    <t>(VC = Volume de água bruta captada)</t>
  </si>
  <si>
    <t xml:space="preserve">IPT= </t>
  </si>
  <si>
    <t>(VT = Volume de água tratada)</t>
  </si>
  <si>
    <t>Índice de perdas na distribuição</t>
  </si>
  <si>
    <t>IP = ((VT – VM)/VT)*100</t>
  </si>
  <si>
    <t xml:space="preserve">IP= </t>
  </si>
  <si>
    <t>(VM = Volume total da micromedição)</t>
  </si>
  <si>
    <t>OBS: O índice de perdas na rede pode ser obtida com recursos de pitometria</t>
  </si>
  <si>
    <t>Eficiência Operacional</t>
  </si>
  <si>
    <t>a) Qualidade da água tratada</t>
  </si>
  <si>
    <t>IQAT = ( NAC/NAT)*100</t>
  </si>
  <si>
    <t>NAC = nº total de análise físico-quimicos em conformidade com a Portaria nº 2914/2011 do Ministério da Saúde</t>
  </si>
  <si>
    <t xml:space="preserve">IQAT= </t>
  </si>
  <si>
    <t>NAT = nº total de análises físico-quimicos realizados</t>
  </si>
  <si>
    <t>IQAB = ( NABC/NAB)*100</t>
  </si>
  <si>
    <t>NABC= nº total de análises bacteriológicos em conformidade com a Portaria nº 2914/2011 do Ministério da Saúde</t>
  </si>
  <si>
    <t xml:space="preserve">IQAB= </t>
  </si>
  <si>
    <t>NAB = nº total de análises bacteriológicos realizados</t>
  </si>
  <si>
    <t>Nota: Considerar nº total de análises realizadas</t>
  </si>
  <si>
    <t>Regularidade no abastecimento</t>
  </si>
  <si>
    <t>IRA = NR/NL</t>
  </si>
  <si>
    <t>NR = nº número de reclamações anual (falta de água, água suja, e insuficiência de pressão na rede excetuando-se intervenções programada para manutenções de rede e/ou ligações e ligações cortadas.</t>
  </si>
  <si>
    <t>NL = nº total de ligações de água</t>
  </si>
  <si>
    <t>Controle de perdas</t>
  </si>
  <si>
    <t>Planos/projeto de controle de perdas:</t>
  </si>
  <si>
    <t>Equipe de pesquisa de vazamenos/reparação</t>
  </si>
  <si>
    <t>Bancada de calibração para hidrômetros/programa de substituição dos hidrômetros com vida útil vencida</t>
  </si>
  <si>
    <t>Sistema tarifário de água</t>
  </si>
  <si>
    <t>Por faixa de Consumo?</t>
  </si>
  <si>
    <r>
      <rPr>
        <sz val="12"/>
        <color indexed="8"/>
        <rFont val="Calibri"/>
      </rPr>
      <t xml:space="preserve">Valor único/m³? </t>
    </r>
    <r>
      <rPr>
        <b/>
        <sz val="12"/>
        <color indexed="8"/>
        <rFont val="Calibri"/>
      </rPr>
      <t>(Coloque o valor ao lado)</t>
    </r>
  </si>
  <si>
    <t>Taxa Única?</t>
  </si>
  <si>
    <t>Sem Tarifa?</t>
  </si>
  <si>
    <t>Qualidade do ar</t>
  </si>
  <si>
    <t>Qualidade do Ar</t>
  </si>
  <si>
    <t>Número de veículos movidos à álcool da prefeitura</t>
  </si>
  <si>
    <t>Número de veículos movidos à gasolina da prefeitura</t>
  </si>
  <si>
    <t>Número de veículos movidos à diesel da prefeitura</t>
  </si>
  <si>
    <t>Número de veículos movidos à biodiesel da prefeitura</t>
  </si>
  <si>
    <t>Número de veículos movidos à gás da prefeitura</t>
  </si>
  <si>
    <t>Número de veículos movidos à energia elétrica</t>
  </si>
  <si>
    <t>Quantidade (litros) de álcool consumido pela prefeitura</t>
  </si>
  <si>
    <t>Quantidade (litros) de gasolina consumido pela prefeitura</t>
  </si>
  <si>
    <t>Quantidade (litros) de diesel consumido pela prefeitura</t>
  </si>
  <si>
    <t>Quantidade (litros) de biodiesel consumido pela prefeitura</t>
  </si>
  <si>
    <t>Quantidade de (m³) de gás consumido pela prefeitura</t>
  </si>
  <si>
    <t>Existência de ciclovias</t>
  </si>
  <si>
    <t>Extensão da ciclovias (km)</t>
  </si>
  <si>
    <t>Programas de incentivo ao uso de bicicletas</t>
  </si>
  <si>
    <t>Programa de transporte coletivo para estudantes</t>
  </si>
  <si>
    <t>Existência de brigada de incêndio</t>
  </si>
  <si>
    <t>Número de brigadistas</t>
  </si>
  <si>
    <t>11</t>
  </si>
  <si>
    <t>Uso do Solo</t>
  </si>
  <si>
    <r>
      <rPr>
        <b/>
        <sz val="14"/>
        <color indexed="8"/>
        <rFont val="Calibri"/>
      </rPr>
      <t xml:space="preserve">EEA8 - 2021         </t>
    </r>
    <r>
      <rPr>
        <b/>
        <sz val="14"/>
        <color indexed="15"/>
        <rFont val="Calibri"/>
      </rPr>
      <t>****  ANTES DE SALVAR A PLANILHA NO SISTEMA, LEIA A ABA "INSTRUÇÕES", NO RODAPÉ DA PLANILHA ****</t>
    </r>
    <r>
      <rPr>
        <sz val="14"/>
        <color indexed="8"/>
        <rFont val="Calibri"/>
      </rPr>
      <t xml:space="preserve">
</t>
    </r>
    <r>
      <rPr>
        <b/>
        <sz val="14"/>
        <color indexed="8"/>
        <rFont val="Calibri"/>
      </rPr>
      <t>Instruções para o preenchimento:</t>
    </r>
    <r>
      <rPr>
        <sz val="14"/>
        <color indexed="8"/>
        <rFont val="Calibri"/>
      </rPr>
      <t xml:space="preserve">
</t>
    </r>
    <r>
      <rPr>
        <sz val="14"/>
        <color indexed="8"/>
        <rFont val="Calibri"/>
      </rPr>
      <t xml:space="preserve">- Se não houver ocorrência para a informação solicitada, preencha o campo com o número 0. Caso desconheça a informação por não existir levantamento, deixe o campo em branco.
</t>
    </r>
    <r>
      <rPr>
        <sz val="14"/>
        <color indexed="8"/>
        <rFont val="Calibri"/>
      </rPr>
      <t xml:space="preserve">- A coluna "Observações" não é obrigatória e não será contabilizada como "informação preenchida". Pode ser usada caso queira acrescentar algum tipo de informação, por ex: unidade de medida, período, fonte da informação, etc...
</t>
    </r>
    <r>
      <rPr>
        <sz val="14"/>
        <color indexed="8"/>
        <rFont val="Calibri"/>
      </rPr>
      <t>-  Se o espaço do campo for insuficiente, aumente o tamanho da linha e/ou coluna.</t>
    </r>
  </si>
  <si>
    <t xml:space="preserve">Classes de uso e ocupação do solo </t>
  </si>
  <si>
    <r>
      <rPr>
        <sz val="11"/>
        <color indexed="8"/>
        <rFont val="Calibri"/>
      </rPr>
      <t xml:space="preserve">Área total do município </t>
    </r>
    <r>
      <rPr>
        <b/>
        <sz val="11"/>
        <color indexed="8"/>
        <rFont val="Calibri"/>
      </rPr>
      <t>(Km</t>
    </r>
    <r>
      <rPr>
        <b/>
        <vertAlign val="superscript"/>
        <sz val="11"/>
        <color indexed="8"/>
        <rFont val="Calibri"/>
      </rPr>
      <t>2</t>
    </r>
    <r>
      <rPr>
        <b/>
        <sz val="11"/>
        <color indexed="8"/>
        <rFont val="Calibri"/>
      </rPr>
      <t>)</t>
    </r>
  </si>
  <si>
    <r>
      <rPr>
        <sz val="10"/>
        <color indexed="8"/>
        <rFont val="Arial"/>
      </rPr>
      <t xml:space="preserve">Área Urbana </t>
    </r>
    <r>
      <rPr>
        <b/>
        <sz val="10"/>
        <color indexed="8"/>
        <rFont val="Arial"/>
      </rPr>
      <t>(Km</t>
    </r>
    <r>
      <rPr>
        <b/>
        <vertAlign val="superscript"/>
        <sz val="10"/>
        <color indexed="8"/>
        <rFont val="Arial"/>
      </rPr>
      <t>2</t>
    </r>
    <r>
      <rPr>
        <b/>
        <sz val="10"/>
        <color indexed="8"/>
        <rFont val="Arial"/>
      </rPr>
      <t>)</t>
    </r>
  </si>
  <si>
    <r>
      <rPr>
        <sz val="11"/>
        <color indexed="8"/>
        <rFont val="Calibri"/>
      </rPr>
      <t xml:space="preserve">Área Rural </t>
    </r>
    <r>
      <rPr>
        <b/>
        <sz val="11"/>
        <color indexed="8"/>
        <rFont val="Calibri"/>
      </rPr>
      <t>(Km</t>
    </r>
    <r>
      <rPr>
        <b/>
        <vertAlign val="superscript"/>
        <sz val="11"/>
        <color indexed="8"/>
        <rFont val="Calibri"/>
      </rPr>
      <t>2</t>
    </r>
    <r>
      <rPr>
        <b/>
        <sz val="11"/>
        <color indexed="8"/>
        <rFont val="Calibri"/>
      </rPr>
      <t>)</t>
    </r>
  </si>
  <si>
    <r>
      <rPr>
        <sz val="11"/>
        <color indexed="8"/>
        <rFont val="Calibri"/>
      </rPr>
      <t xml:space="preserve">Pastagem </t>
    </r>
    <r>
      <rPr>
        <b/>
        <sz val="11"/>
        <color indexed="8"/>
        <rFont val="Calibri"/>
      </rPr>
      <t>(Km</t>
    </r>
    <r>
      <rPr>
        <b/>
        <vertAlign val="superscript"/>
        <sz val="11"/>
        <color indexed="8"/>
        <rFont val="Calibri"/>
      </rPr>
      <t>2</t>
    </r>
    <r>
      <rPr>
        <b/>
        <sz val="11"/>
        <color indexed="8"/>
        <rFont val="Calibri"/>
      </rPr>
      <t>)</t>
    </r>
  </si>
  <si>
    <r>
      <rPr>
        <sz val="11"/>
        <color indexed="8"/>
        <rFont val="Calibri"/>
      </rPr>
      <t xml:space="preserve">Culturas Anuais </t>
    </r>
    <r>
      <rPr>
        <b/>
        <sz val="11"/>
        <color indexed="8"/>
        <rFont val="Calibri"/>
      </rPr>
      <t>(Km</t>
    </r>
    <r>
      <rPr>
        <b/>
        <vertAlign val="superscript"/>
        <sz val="11"/>
        <color indexed="8"/>
        <rFont val="Calibri"/>
      </rPr>
      <t>2</t>
    </r>
    <r>
      <rPr>
        <b/>
        <sz val="11"/>
        <color indexed="8"/>
        <rFont val="Calibri"/>
      </rPr>
      <t>)</t>
    </r>
  </si>
  <si>
    <r>
      <rPr>
        <sz val="11"/>
        <color indexed="8"/>
        <rFont val="Calibri"/>
      </rPr>
      <t xml:space="preserve">Culturas Perenes </t>
    </r>
    <r>
      <rPr>
        <b/>
        <sz val="11"/>
        <color indexed="8"/>
        <rFont val="Calibri"/>
      </rPr>
      <t>(Km</t>
    </r>
    <r>
      <rPr>
        <b/>
        <vertAlign val="superscript"/>
        <sz val="11"/>
        <color indexed="8"/>
        <rFont val="Calibri"/>
      </rPr>
      <t>2</t>
    </r>
    <r>
      <rPr>
        <b/>
        <sz val="11"/>
        <color indexed="8"/>
        <rFont val="Calibri"/>
      </rPr>
      <t>)</t>
    </r>
  </si>
  <si>
    <r>
      <rPr>
        <sz val="11"/>
        <color indexed="8"/>
        <rFont val="Calibri"/>
      </rPr>
      <t xml:space="preserve">Cobertura Vegetal Nativa </t>
    </r>
    <r>
      <rPr>
        <b/>
        <sz val="11"/>
        <color indexed="8"/>
        <rFont val="Calibri"/>
      </rPr>
      <t>(Km</t>
    </r>
    <r>
      <rPr>
        <b/>
        <vertAlign val="superscript"/>
        <sz val="11"/>
        <color indexed="8"/>
        <rFont val="Calibri"/>
      </rPr>
      <t>2</t>
    </r>
    <r>
      <rPr>
        <b/>
        <sz val="11"/>
        <color indexed="8"/>
        <rFont val="Calibri"/>
      </rPr>
      <t>)</t>
    </r>
  </si>
  <si>
    <t>Processos Geodinâmicos</t>
  </si>
  <si>
    <t xml:space="preserve">Número de deslizamento de terras </t>
  </si>
  <si>
    <t xml:space="preserve">Número de inundações/enchentes </t>
  </si>
  <si>
    <t>Exploração Mineral</t>
  </si>
  <si>
    <t>Especifique</t>
  </si>
  <si>
    <t>O município possui exploração mineral? Se sim, especificar qual o(s) tipo(s)</t>
  </si>
  <si>
    <t>Areia e Agua mineral</t>
  </si>
  <si>
    <t>Contaminação do Solo</t>
  </si>
  <si>
    <t>Existem áreas contaminadas no município</t>
  </si>
  <si>
    <t>Existem áreas contaminadas em processo de remediação no município</t>
  </si>
  <si>
    <t>Selecione SIM OU NÃO</t>
  </si>
  <si>
    <t>Arborização Urbana</t>
  </si>
  <si>
    <r>
      <rPr>
        <b/>
        <sz val="14"/>
        <color indexed="8"/>
        <rFont val="Calibri"/>
      </rPr>
      <t xml:space="preserve">EEA8 - 2021         </t>
    </r>
    <r>
      <rPr>
        <b/>
        <sz val="14"/>
        <color indexed="15"/>
        <rFont val="Calibri"/>
      </rPr>
      <t>****  ANTES DE SALVAR A PLANILHA NO SISTEMA, LEIA A ABA "INSTRUÇÕES" NO RODAPÉ DA PLANILHA ****</t>
    </r>
    <r>
      <rPr>
        <sz val="14"/>
        <color indexed="8"/>
        <rFont val="Calibri"/>
      </rPr>
      <t xml:space="preserve">
</t>
    </r>
    <r>
      <rPr>
        <b/>
        <sz val="14"/>
        <color indexed="8"/>
        <rFont val="Calibri"/>
      </rPr>
      <t>Instruções para o preenchimento:</t>
    </r>
    <r>
      <rPr>
        <sz val="14"/>
        <color indexed="8"/>
        <rFont val="Calibri"/>
      </rPr>
      <t xml:space="preserve">
</t>
    </r>
    <r>
      <rPr>
        <sz val="14"/>
        <color indexed="8"/>
        <rFont val="Calibri"/>
      </rPr>
      <t xml:space="preserve">- Se não houver ocorrência para a informação solicitada, preencha o campo com o número 0. Caso desconheça a informação por não existir levantamento, deixe o campo em branco.
</t>
    </r>
    <r>
      <rPr>
        <sz val="14"/>
        <color indexed="8"/>
        <rFont val="Calibri"/>
      </rPr>
      <t xml:space="preserve">- A coluna "Observações" não é obrigatória e não será contabilizada como "informação preenchida". Pode ser usada caso queira acrescentar algum tipo de informação, por ex: unidade de medida, período, fonte da informação, etc...
</t>
    </r>
    <r>
      <rPr>
        <sz val="14"/>
        <color indexed="8"/>
        <rFont val="Calibri"/>
      </rPr>
      <t>-  Se o espaço do campo for insuficiente, aumente o tamanho da linha e/ou coluna.</t>
    </r>
  </si>
  <si>
    <t>Quantidades de solicitações de remoção de indivíduos arbóreos/ano</t>
  </si>
  <si>
    <t>Quantidade de autorizações emitidas para remoção de índividuos arbóreos/ano</t>
  </si>
  <si>
    <t>Quantidade de índividuos arbóreos que sofreram queda/ano</t>
  </si>
  <si>
    <t>Número de profissionais habilitados para poda do setor público</t>
  </si>
  <si>
    <t>Número de profissionais habilitados para poda do setor privado</t>
  </si>
  <si>
    <t>Número de árvores plantadas anualmente</t>
  </si>
  <si>
    <t>Número de mudas produzidas/ano</t>
  </si>
  <si>
    <t>Número de mudas adquiridas/ano</t>
  </si>
  <si>
    <t>Esgoto Tratado</t>
  </si>
  <si>
    <t>DESCRIÇÃO GERAL DA SITUAÇÃO ATUAL SISTEMA DE ESGOTAMENTO SANITÁRIO (SES)</t>
  </si>
  <si>
    <t xml:space="preserve">Tipo de sistema                                                </t>
  </si>
  <si>
    <t xml:space="preserve">  exclusivamente municipal (próprio)</t>
  </si>
  <si>
    <r>
      <rPr>
        <sz val="12"/>
        <color indexed="8"/>
        <rFont val="Calibri"/>
      </rPr>
      <t xml:space="preserve">Coleta - população total                                                                                                                                                                    </t>
    </r>
    <r>
      <rPr>
        <sz val="12"/>
        <color indexed="15"/>
        <rFont val="Calibri"/>
      </rPr>
      <t xml:space="preserve"> </t>
    </r>
    <r>
      <rPr>
        <b/>
        <sz val="12"/>
        <color indexed="15"/>
        <rFont val="Calibri"/>
      </rPr>
      <t xml:space="preserve">(em %) </t>
    </r>
  </si>
  <si>
    <r>
      <rPr>
        <sz val="12"/>
        <color indexed="8"/>
        <rFont val="Calibri"/>
      </rPr>
      <t xml:space="preserve">Coleta - população urbana                                                                                                                                                              </t>
    </r>
    <r>
      <rPr>
        <b/>
        <sz val="12"/>
        <color indexed="8"/>
        <rFont val="Calibri"/>
      </rPr>
      <t xml:space="preserve">  </t>
    </r>
    <r>
      <rPr>
        <b/>
        <sz val="12"/>
        <color indexed="15"/>
        <rFont val="Calibri"/>
      </rPr>
      <t>(em %)</t>
    </r>
    <r>
      <rPr>
        <b/>
        <sz val="12"/>
        <color indexed="8"/>
        <rFont val="Calibri"/>
      </rPr>
      <t xml:space="preserve">  </t>
    </r>
  </si>
  <si>
    <t>opções questão 162</t>
  </si>
  <si>
    <r>
      <rPr>
        <sz val="12"/>
        <color indexed="8"/>
        <rFont val="Calibri"/>
      </rPr>
      <t xml:space="preserve">Tratamento - população urbana atendida por rede de coleta de esgoto                                                                                 </t>
    </r>
    <r>
      <rPr>
        <b/>
        <sz val="12"/>
        <color indexed="15"/>
        <rFont val="Calibri"/>
      </rPr>
      <t>(em %)</t>
    </r>
    <r>
      <rPr>
        <b/>
        <sz val="12"/>
        <color indexed="8"/>
        <rFont val="Calibri"/>
      </rPr>
      <t xml:space="preserve"> </t>
    </r>
  </si>
  <si>
    <t xml:space="preserve">  selecione uma opção</t>
  </si>
  <si>
    <r>
      <rPr>
        <sz val="12"/>
        <color indexed="8"/>
        <rFont val="Calibri"/>
      </rPr>
      <t xml:space="preserve">Vazão tratada                                                                                                                                                              </t>
    </r>
    <r>
      <rPr>
        <b/>
        <sz val="12"/>
        <color indexed="15"/>
        <rFont val="Calibri"/>
      </rPr>
      <t>(média mensal em L/s)</t>
    </r>
    <r>
      <rPr>
        <sz val="12"/>
        <color indexed="8"/>
        <rFont val="Calibri"/>
      </rPr>
      <t xml:space="preserve"> </t>
    </r>
  </si>
  <si>
    <r>
      <rPr>
        <sz val="12"/>
        <color indexed="8"/>
        <rFont val="Calibri"/>
      </rPr>
      <t xml:space="preserve">População urbana atendida por sistema integrado em conjunto com outro município ou por sistema regional            </t>
    </r>
    <r>
      <rPr>
        <b/>
        <sz val="12"/>
        <color indexed="15"/>
        <rFont val="Calibri"/>
      </rPr>
      <t>(em %)</t>
    </r>
  </si>
  <si>
    <t xml:space="preserve">  integrado com outros municípios (por ex: em regiões metropolitanas)</t>
  </si>
  <si>
    <r>
      <rPr>
        <sz val="12"/>
        <color indexed="8"/>
        <rFont val="Calibri"/>
      </rPr>
      <t xml:space="preserve">População urbana atendida exclusivamente pelo SES do município                                                                                         </t>
    </r>
    <r>
      <rPr>
        <b/>
        <sz val="12"/>
        <color indexed="15"/>
        <rFont val="Calibri"/>
      </rPr>
      <t>(em %)</t>
    </r>
  </si>
  <si>
    <t xml:space="preserve">  misto (parte integrado e parte próprio)</t>
  </si>
  <si>
    <t xml:space="preserve">Estágio da elaboração do PMSB </t>
  </si>
  <si>
    <t>Item</t>
  </si>
  <si>
    <t>Descrição</t>
  </si>
  <si>
    <t>Etapa</t>
  </si>
  <si>
    <t>PMSB em execução</t>
  </si>
  <si>
    <t>Plano Municipal de Saneamento Básico (PMSB)  aprovado e em implantação por norma municipal (citar em que etapa está)</t>
  </si>
  <si>
    <t xml:space="preserve">  em elaboração</t>
  </si>
  <si>
    <t>opções questão 169</t>
  </si>
  <si>
    <t xml:space="preserve">Elaboração do PMSB </t>
  </si>
  <si>
    <t>PMSB em qualquer das etapas de elaboração (citar em que etapa está)</t>
  </si>
  <si>
    <t>Integração-articulação do PMSB com outras políticas municipais</t>
  </si>
  <si>
    <t xml:space="preserve">  não tem</t>
  </si>
  <si>
    <t>Se "SIM", cite as etapas e mecanismos</t>
  </si>
  <si>
    <t>Existe integração-articulação dos princípios/diretrizes e ações do PMSB com outras políticas municipais (saúde, meio ambiente, e desenvolvimento urbano) e o plano de recursos hídricos (plano de bacia)?</t>
  </si>
  <si>
    <t>Existe algum mecanismo de integração-articulação, por meio de normas/procedimentos e arranjos institucionais como órgãos, grupos de trabalho e outros se existentes, (citar quais mecanismos e qual suas fases de implantação)?</t>
  </si>
  <si>
    <t>aceita não / se sim, tem q preencher o campo descritivo ao lado</t>
  </si>
  <si>
    <t xml:space="preserve">  enviado para Câmara Municipal</t>
  </si>
  <si>
    <t>Metas da coleta de esgotos</t>
  </si>
  <si>
    <t>Se "SIM", cite a fonte de dados e metodologia</t>
  </si>
  <si>
    <t>Metas de curto, médio e longo prazo, para universalizar a coleta de esgoto em relação à situação atual para todo o município</t>
  </si>
  <si>
    <t>Metas definidas no PMSB em relação ao ano base do diagnóstico (citar as fontes de dados e a metodologia utilizadas)</t>
  </si>
  <si>
    <t>Metas de tratamento de esgotos</t>
  </si>
  <si>
    <t>Metas de curto, médio e longo prazo, para universalizar o tratamento do esgoto coletado, em relação à situação atual, para todo o município</t>
  </si>
  <si>
    <t>Metas definidas no PMSB ou no PDES em relação ao ano base do diagnóstico (citar as fontes de dados e a metodologia utilizadas)</t>
  </si>
  <si>
    <t>Programas prioritários</t>
  </si>
  <si>
    <t>Se "SIM", cite Programa e fase</t>
  </si>
  <si>
    <t>Obras e programas de urbanização e saneamento emergenciais e/ou em áreas críticas do município</t>
  </si>
  <si>
    <t>Programas PMSB (ou em outros documentos municipais), implantados ou em implantação, para áreas com assentamentos habitacionais precários, corpos de água degradados (em especial nas regiões de mananciais) ou áreas vulneráveis quanto aos indicadores de saúde pública (citar os programas e as fases em que se encontram)</t>
  </si>
  <si>
    <t xml:space="preserve">Mecanismos e procedimentos de monitoramento e avaliação: ações e metas do PMSB e manutenção operação do SES </t>
  </si>
  <si>
    <t>se "SIM", cite a etapa</t>
  </si>
  <si>
    <t>Base de dados georreferenciada sobre a implantação do PMSB</t>
  </si>
  <si>
    <r>
      <rPr>
        <sz val="12"/>
        <color indexed="8"/>
        <rFont val="Calibri"/>
      </rPr>
      <t xml:space="preserve">Base de dado geoerreferenciada, implantados ou em implantação, com mapeamento da situação atual do SES e das obras de ampliação e melhoria da infraestrutura existente identificadas no PMSB </t>
    </r>
    <r>
      <rPr>
        <b/>
        <sz val="12"/>
        <color indexed="8"/>
        <rFont val="Calibri"/>
      </rPr>
      <t>(citar em que etapa está)</t>
    </r>
  </si>
  <si>
    <t xml:space="preserve">Procedimentos de avaliação de ações e metas do PMSB </t>
  </si>
  <si>
    <r>
      <rPr>
        <sz val="12"/>
        <color indexed="8"/>
        <rFont val="Calibri"/>
      </rPr>
      <t xml:space="preserve">Algum mecanismo de monitoramento e avaliação das ações e metas tais como, relatórios anuais discutidos e/ou publicados, indicadores de eficácia e eficiência, avaliação de recursos aplicados </t>
    </r>
    <r>
      <rPr>
        <b/>
        <sz val="12"/>
        <color indexed="8"/>
        <rFont val="Calibri"/>
      </rPr>
      <t>(citar os mecanismos, se existentes, e em que fase se encontram)</t>
    </r>
  </si>
  <si>
    <t>Bases de dados sobre a operação-manutenção do SES</t>
  </si>
  <si>
    <r>
      <rPr>
        <sz val="12"/>
        <color indexed="8"/>
        <rFont val="Calibri"/>
      </rPr>
      <t xml:space="preserve">Sistemas implantados ou em implantação, para o controle da coleta/afastamento dos esgotos, das vazões geradas/tratadas (por meio de medidores e registradores de vazão), eficiência de tratamento (quanto aos padrões legais), coleta e disposição final ambientalmente adequada de lodo  </t>
    </r>
    <r>
      <rPr>
        <b/>
        <sz val="12"/>
        <color indexed="8"/>
        <rFont val="Calibri"/>
      </rPr>
      <t>(citar em que etapa está)</t>
    </r>
  </si>
  <si>
    <t>aceita não</t>
  </si>
  <si>
    <t xml:space="preserve">Mecanismos e procedimentos de controle social </t>
  </si>
  <si>
    <t>Instância de acompanhamento público para a implantação do PMSB</t>
  </si>
  <si>
    <r>
      <rPr>
        <sz val="12"/>
        <color indexed="8"/>
        <rFont val="Calibri"/>
      </rPr>
      <t xml:space="preserve">Instância oficialmente criada ou em implantação (por meio de algum dispositivo legal municipal), com participação pública, para levantamento, compilação, formatação e análise dos dados e informações referentes à implantação e revisão do PMSB e/ou PDES, publicados periodicamente </t>
    </r>
    <r>
      <rPr>
        <b/>
        <sz val="12"/>
        <color indexed="8"/>
        <rFont val="Calibri"/>
      </rPr>
      <t>(citar em que etapa está)</t>
    </r>
  </si>
  <si>
    <t>Indicadores para o controle social dos usuários quanto à qualidade dos serviços</t>
  </si>
  <si>
    <r>
      <rPr>
        <sz val="12"/>
        <color indexed="8"/>
        <rFont val="Calibri"/>
      </rPr>
      <t xml:space="preserve">Indicadores oficialmente criados ou em implantação (por meio de algum dispositivo legal municipal) quanto à qualidade dos serviços (ligações de esgoto, consertos, tarifas): eficácia e eficiência do atendimento (prazos, preços, satisfação do cliente, etc.) </t>
    </r>
    <r>
      <rPr>
        <b/>
        <sz val="12"/>
        <color indexed="8"/>
        <rFont val="Calibri"/>
      </rPr>
      <t>(citar em que etapa está)</t>
    </r>
  </si>
  <si>
    <t>Disponibilidade das informações para acesso público</t>
  </si>
  <si>
    <r>
      <rPr>
        <sz val="12"/>
        <color indexed="8"/>
        <rFont val="Calibri"/>
      </rPr>
      <t xml:space="preserve">Site na rede mundial de computadores ou outro mecanismo, implantados ou em implantação, com atualização periódica, contendo informações sobre a operação do SES, as metas dos planos e seu atendimento </t>
    </r>
    <r>
      <rPr>
        <b/>
        <sz val="12"/>
        <color indexed="8"/>
        <rFont val="Calibri"/>
      </rPr>
      <t>(citar em que etapa está)</t>
    </r>
  </si>
  <si>
    <t>Regulação</t>
  </si>
  <si>
    <r>
      <rPr>
        <sz val="12"/>
        <color indexed="8"/>
        <rFont val="Calibri"/>
      </rPr>
      <t xml:space="preserve">Existência de ente regulador municipal, legalmente criado ou em implantação, ou de ente delegado com ação no município (por meio de convênios de cooperação) </t>
    </r>
    <r>
      <rPr>
        <b/>
        <sz val="12"/>
        <color indexed="8"/>
        <rFont val="Calibri"/>
      </rPr>
      <t>(citar em que etapa está)</t>
    </r>
  </si>
  <si>
    <t>Resíduos Sólidos</t>
  </si>
  <si>
    <t>Questão</t>
  </si>
  <si>
    <r>
      <rPr>
        <sz val="12"/>
        <color indexed="8"/>
        <rFont val="Calibri"/>
      </rPr>
      <t xml:space="preserve">Total de coleta de resíduos sólidos urbanos do município (RSU) - </t>
    </r>
    <r>
      <rPr>
        <b/>
        <sz val="12"/>
        <color indexed="8"/>
        <rFont val="Calibri"/>
      </rPr>
      <t>(t/mês)</t>
    </r>
  </si>
  <si>
    <r>
      <rPr>
        <sz val="12"/>
        <color indexed="8"/>
        <rFont val="Calibri"/>
      </rPr>
      <t>Quantidade de resíduos urbanos reciclados</t>
    </r>
    <r>
      <rPr>
        <b/>
        <sz val="12"/>
        <color indexed="8"/>
        <rFont val="Calibri"/>
      </rPr>
      <t xml:space="preserve"> (t/mês)</t>
    </r>
  </si>
  <si>
    <t>Domicilios :</t>
  </si>
  <si>
    <t xml:space="preserve">Comércio: </t>
  </si>
  <si>
    <t xml:space="preserve">Indústria: </t>
  </si>
  <si>
    <t xml:space="preserve">Construção Civil: </t>
  </si>
  <si>
    <r>
      <rPr>
        <sz val="12"/>
        <color indexed="8"/>
        <rFont val="Calibri"/>
      </rPr>
      <t>Quantidade de Resíduos dispostos em aterro sanitário</t>
    </r>
    <r>
      <rPr>
        <b/>
        <sz val="12"/>
        <color indexed="8"/>
        <rFont val="Calibri"/>
      </rPr>
      <t xml:space="preserve"> (t/mês)</t>
    </r>
  </si>
  <si>
    <r>
      <rPr>
        <sz val="12"/>
        <color indexed="8"/>
        <rFont val="Calibri"/>
      </rPr>
      <t xml:space="preserve">Quantidade de resíduos da construçao civil </t>
    </r>
    <r>
      <rPr>
        <b/>
        <sz val="12"/>
        <color indexed="8"/>
        <rFont val="Calibri"/>
      </rPr>
      <t>(t/mês)</t>
    </r>
  </si>
  <si>
    <t xml:space="preserve">Indice de Gestão de Resíduos - IGR </t>
  </si>
  <si>
    <t>O muncípio tem aterro sanitário próprio</t>
  </si>
  <si>
    <t>O município possui legislação que institui Política Municipal de Gestão de Resíduos Sólidos?</t>
  </si>
  <si>
    <r>
      <rPr>
        <sz val="12"/>
        <color indexed="8"/>
        <rFont val="Calibri"/>
      </rPr>
      <t>Assinale abaixo com</t>
    </r>
    <r>
      <rPr>
        <b/>
        <sz val="12"/>
        <color indexed="8"/>
        <rFont val="Calibri"/>
      </rPr>
      <t xml:space="preserve"> "X"</t>
    </r>
    <r>
      <rPr>
        <sz val="12"/>
        <color indexed="8"/>
        <rFont val="Calibri"/>
      </rPr>
      <t xml:space="preserve"> as opções existentes no município</t>
    </r>
  </si>
  <si>
    <t>O município possui Plano de Gestão Integrada de Resíduos Sólidos de acordo com a Política Nacional de Resíduos Sólidos, Lei Federal nº 12.305/2010?</t>
  </si>
  <si>
    <r>
      <rPr>
        <sz val="12"/>
        <color indexed="8"/>
        <rFont val="Calibri"/>
      </rPr>
      <t xml:space="preserve"> </t>
    </r>
    <r>
      <rPr>
        <b/>
        <sz val="12"/>
        <color indexed="8"/>
        <rFont val="Calibri"/>
      </rPr>
      <t>SIM,</t>
    </r>
    <r>
      <rPr>
        <sz val="12"/>
        <color indexed="8"/>
        <rFont val="Calibri"/>
      </rPr>
      <t xml:space="preserve"> Plano Municipal de Gestão Integrada de Resíduos Sólidos - PMGIRS</t>
    </r>
  </si>
  <si>
    <r>
      <rPr>
        <sz val="12"/>
        <color indexed="8"/>
        <rFont val="Calibri"/>
      </rPr>
      <t xml:space="preserve"> </t>
    </r>
    <r>
      <rPr>
        <b/>
        <sz val="12"/>
        <color indexed="8"/>
        <rFont val="Calibri"/>
      </rPr>
      <t>SIM,</t>
    </r>
    <r>
      <rPr>
        <sz val="12"/>
        <color indexed="8"/>
        <rFont val="Calibri"/>
      </rPr>
      <t xml:space="preserve"> Plano Intermunicipal de Gestão Integrada de Resíduos Sólidos</t>
    </r>
  </si>
  <si>
    <r>
      <rPr>
        <sz val="12"/>
        <color indexed="8"/>
        <rFont val="Calibri"/>
      </rPr>
      <t xml:space="preserve"> </t>
    </r>
    <r>
      <rPr>
        <b/>
        <sz val="12"/>
        <color indexed="8"/>
        <rFont val="Calibri"/>
      </rPr>
      <t>NÃO</t>
    </r>
    <r>
      <rPr>
        <sz val="12"/>
        <color indexed="8"/>
        <rFont val="Calibri"/>
      </rPr>
      <t xml:space="preserve"> possui Plano Gestão Integrada de Resíduos Sólidos</t>
    </r>
  </si>
  <si>
    <t>O PMGIRS foi instituído por documento legal, como Lei ou Decreto municipal?</t>
  </si>
  <si>
    <t>Assinale abaixo com "X" as opções existentes no município</t>
  </si>
  <si>
    <t>O município possui metas previstas na Política Municipal ou no Plano de Gestão Integrada de Resíduos Sólidos voltadas à gestão dos resíduos sólidos urbanos? (assinale mais de uma alternativa, se houver)</t>
  </si>
  <si>
    <r>
      <rPr>
        <sz val="12"/>
        <color indexed="8"/>
        <rFont val="Calibri"/>
      </rPr>
      <t xml:space="preserve"> </t>
    </r>
    <r>
      <rPr>
        <b/>
        <sz val="12"/>
        <color indexed="8"/>
        <rFont val="Calibri"/>
      </rPr>
      <t>SIM,</t>
    </r>
    <r>
      <rPr>
        <sz val="12"/>
        <color indexed="8"/>
        <rFont val="Calibri"/>
      </rPr>
      <t xml:space="preserve"> possui metas de redução da geração de resíduos sólidos na fonte.</t>
    </r>
  </si>
  <si>
    <r>
      <rPr>
        <sz val="12"/>
        <color indexed="8"/>
        <rFont val="Calibri"/>
      </rPr>
      <t xml:space="preserve"> </t>
    </r>
    <r>
      <rPr>
        <b/>
        <sz val="12"/>
        <color indexed="8"/>
        <rFont val="Calibri"/>
      </rPr>
      <t>SIM,</t>
    </r>
    <r>
      <rPr>
        <sz val="12"/>
        <color indexed="8"/>
        <rFont val="Calibri"/>
      </rPr>
      <t xml:space="preserve"> possui metas de coleta seletiva.</t>
    </r>
  </si>
  <si>
    <r>
      <rPr>
        <sz val="12"/>
        <color indexed="8"/>
        <rFont val="Calibri"/>
      </rPr>
      <t xml:space="preserve"> </t>
    </r>
    <r>
      <rPr>
        <b/>
        <sz val="12"/>
        <color indexed="8"/>
        <rFont val="Calibri"/>
      </rPr>
      <t>SIM,</t>
    </r>
    <r>
      <rPr>
        <sz val="12"/>
        <color indexed="8"/>
        <rFont val="Calibri"/>
      </rPr>
      <t xml:space="preserve"> possui metas de redução de resíduos sólidos secos dispostos em aterros.</t>
    </r>
  </si>
  <si>
    <r>
      <rPr>
        <sz val="12"/>
        <color indexed="8"/>
        <rFont val="Calibri"/>
      </rPr>
      <t xml:space="preserve"> </t>
    </r>
    <r>
      <rPr>
        <b/>
        <sz val="12"/>
        <color indexed="8"/>
        <rFont val="Calibri"/>
      </rPr>
      <t>SIM,</t>
    </r>
    <r>
      <rPr>
        <sz val="12"/>
        <color indexed="8"/>
        <rFont val="Calibri"/>
      </rPr>
      <t xml:space="preserve"> possui metas de redução de resíduos sólidos úmidos dispostos em aterros.</t>
    </r>
  </si>
  <si>
    <r>
      <rPr>
        <sz val="12"/>
        <color indexed="8"/>
        <rFont val="Calibri"/>
      </rPr>
      <t xml:space="preserve"> </t>
    </r>
    <r>
      <rPr>
        <b/>
        <sz val="12"/>
        <color indexed="8"/>
        <rFont val="Calibri"/>
      </rPr>
      <t>SIM,</t>
    </r>
    <r>
      <rPr>
        <sz val="12"/>
        <color indexed="8"/>
        <rFont val="Calibri"/>
      </rPr>
      <t xml:space="preserve"> possui outras metas. Especifique: Total implantação da Logística Reversa, Redução da quantidade de resíduos resultantes de desperdício, Coibir o descarte irregular de Resíduos de Construção e Demolição, entre outros</t>
    </r>
  </si>
  <si>
    <r>
      <rPr>
        <sz val="12"/>
        <color indexed="8"/>
        <rFont val="Calibri"/>
      </rPr>
      <t xml:space="preserve"> </t>
    </r>
    <r>
      <rPr>
        <b/>
        <sz val="12"/>
        <color indexed="8"/>
        <rFont val="Calibri"/>
      </rPr>
      <t>NÃO</t>
    </r>
    <r>
      <rPr>
        <sz val="12"/>
        <color indexed="8"/>
        <rFont val="Calibri"/>
      </rPr>
      <t xml:space="preserve"> possui metas</t>
    </r>
  </si>
  <si>
    <t>O município possui cobrança de taxa específica, por exemplo, taxa do lixo, para a gestão dos resíduos sólidos urbanos, desvinculada do IPTU?</t>
  </si>
  <si>
    <r>
      <rPr>
        <sz val="12"/>
        <color indexed="8"/>
        <rFont val="Calibri"/>
      </rPr>
      <t xml:space="preserve">Assinale abaixo com </t>
    </r>
    <r>
      <rPr>
        <b/>
        <sz val="12"/>
        <color indexed="8"/>
        <rFont val="Calibri"/>
      </rPr>
      <t>"X"</t>
    </r>
    <r>
      <rPr>
        <sz val="12"/>
        <color indexed="8"/>
        <rFont val="Calibri"/>
      </rPr>
      <t xml:space="preserve"> as opções existentes no município</t>
    </r>
  </si>
  <si>
    <t>O município participa de algum arranjo intermunicipal voltado para a gestão de resíduos sólidos?</t>
  </si>
  <si>
    <r>
      <rPr>
        <sz val="12"/>
        <color indexed="8"/>
        <rFont val="Calibri"/>
      </rPr>
      <t xml:space="preserve"> </t>
    </r>
    <r>
      <rPr>
        <b/>
        <sz val="12"/>
        <color indexed="8"/>
        <rFont val="Calibri"/>
      </rPr>
      <t>SIM,</t>
    </r>
    <r>
      <rPr>
        <sz val="12"/>
        <color indexed="8"/>
        <rFont val="Calibri"/>
      </rPr>
      <t xml:space="preserve"> de uma Parceria formal.</t>
    </r>
  </si>
  <si>
    <r>
      <rPr>
        <sz val="12"/>
        <color indexed="8"/>
        <rFont val="Calibri"/>
      </rPr>
      <t xml:space="preserve"> </t>
    </r>
    <r>
      <rPr>
        <b/>
        <sz val="12"/>
        <color indexed="8"/>
        <rFont val="Calibri"/>
      </rPr>
      <t>SIM,</t>
    </r>
    <r>
      <rPr>
        <sz val="12"/>
        <color indexed="8"/>
        <rFont val="Calibri"/>
      </rPr>
      <t xml:space="preserve"> de um Convênio de Cooperação.</t>
    </r>
  </si>
  <si>
    <r>
      <rPr>
        <sz val="12"/>
        <color indexed="8"/>
        <rFont val="Calibri"/>
      </rPr>
      <t xml:space="preserve"> </t>
    </r>
    <r>
      <rPr>
        <b/>
        <sz val="12"/>
        <color indexed="8"/>
        <rFont val="Calibri"/>
      </rPr>
      <t>SIM,</t>
    </r>
    <r>
      <rPr>
        <sz val="12"/>
        <color indexed="8"/>
        <rFont val="Calibri"/>
      </rPr>
      <t xml:space="preserve"> de uma Associação.</t>
    </r>
  </si>
  <si>
    <r>
      <rPr>
        <sz val="12"/>
        <color indexed="8"/>
        <rFont val="Calibri"/>
      </rPr>
      <t xml:space="preserve"> </t>
    </r>
    <r>
      <rPr>
        <b/>
        <sz val="12"/>
        <color indexed="8"/>
        <rFont val="Calibri"/>
      </rPr>
      <t>SIM,</t>
    </r>
    <r>
      <rPr>
        <sz val="12"/>
        <color indexed="8"/>
        <rFont val="Calibri"/>
      </rPr>
      <t xml:space="preserve"> de um Consórcio</t>
    </r>
  </si>
  <si>
    <r>
      <rPr>
        <sz val="12"/>
        <color indexed="8"/>
        <rFont val="Calibri"/>
      </rPr>
      <t xml:space="preserve"> </t>
    </r>
    <r>
      <rPr>
        <b/>
        <sz val="12"/>
        <color indexed="8"/>
        <rFont val="Calibri"/>
      </rPr>
      <t>NÃO</t>
    </r>
    <r>
      <rPr>
        <sz val="12"/>
        <color indexed="8"/>
        <rFont val="Calibri"/>
      </rPr>
      <t xml:space="preserve"> participa de nenhum arranjo intermunicipal</t>
    </r>
  </si>
  <si>
    <t>O município possui órgãos colegiados municipais (por exemplo, COMDEMA) que exerçam atividades de controle social dos serviços de limpeza urbana e manejo de resíduos sólidos?</t>
  </si>
  <si>
    <t xml:space="preserve">A prefeitura desenvolve Programa de Educação Ambiental voltado à gestão de resíduos sólidos de acordo com as diretrizes propostas pelas Políticas Nacional e Estadual de Resíduos Sólidos? </t>
  </si>
  <si>
    <r>
      <rPr>
        <sz val="12"/>
        <color indexed="8"/>
        <rFont val="Calibri"/>
      </rPr>
      <t xml:space="preserve"> </t>
    </r>
    <r>
      <rPr>
        <b/>
        <sz val="12"/>
        <color indexed="8"/>
        <rFont val="Calibri"/>
      </rPr>
      <t>SIM,</t>
    </r>
    <r>
      <rPr>
        <sz val="12"/>
        <color indexed="8"/>
        <rFont val="Calibri"/>
      </rPr>
      <t xml:space="preserve"> programa voltado à gestão de Resíduos Sólidos Urbanos (RSU)</t>
    </r>
  </si>
  <si>
    <t>opções questão 196</t>
  </si>
  <si>
    <r>
      <rPr>
        <sz val="12"/>
        <color indexed="8"/>
        <rFont val="Calibri"/>
      </rPr>
      <t xml:space="preserve"> </t>
    </r>
    <r>
      <rPr>
        <b/>
        <sz val="12"/>
        <color indexed="8"/>
        <rFont val="Calibri"/>
      </rPr>
      <t>SIM,</t>
    </r>
    <r>
      <rPr>
        <sz val="12"/>
        <color indexed="8"/>
        <rFont val="Calibri"/>
      </rPr>
      <t xml:space="preserve"> programa voltado à gestão de Resíduos da Construção Civil (RCC)</t>
    </r>
  </si>
  <si>
    <r>
      <rPr>
        <sz val="12"/>
        <color indexed="8"/>
        <rFont val="Calibri"/>
      </rPr>
      <t xml:space="preserve"> </t>
    </r>
    <r>
      <rPr>
        <b/>
        <sz val="12"/>
        <color indexed="8"/>
        <rFont val="Calibri"/>
      </rPr>
      <t>NÃO</t>
    </r>
    <r>
      <rPr>
        <sz val="12"/>
        <color indexed="8"/>
        <rFont val="Calibri"/>
      </rPr>
      <t xml:space="preserve"> possui programa</t>
    </r>
  </si>
  <si>
    <t xml:space="preserve"> Até 90% dos domicílios</t>
  </si>
  <si>
    <t>Percentual (%) de domicílios do município atendidos pela Coleta de Resíduos Sólidos Urbanos:</t>
  </si>
  <si>
    <t xml:space="preserve"> Entre 91% e 98% dos domicílios</t>
  </si>
  <si>
    <t>O município realizou caracterização gravimétrica nos últimos cinco anos?</t>
  </si>
  <si>
    <t xml:space="preserve"> Maior que 98% dos domicílios</t>
  </si>
  <si>
    <t>A prefeitura aproveita os resíduos de poda e capina? (assinale mais de uma alternativa, se houver)</t>
  </si>
  <si>
    <t>Identifique se o município possui iniciativas de gestão compartilhada com fabricantes, importadores, distribuidores e comerciantes, ou suas associações e sindicatos, de produtos que após o consumo resultam em resíduos considerados de significativo impacto ambiental: (assinale mais de uma alternativa, se houver)</t>
  </si>
  <si>
    <t xml:space="preserve"> Óleo comestível</t>
  </si>
  <si>
    <t xml:space="preserve"> Pilhas e baterias portáteis</t>
  </si>
  <si>
    <t xml:space="preserve"> Produtos eletroeletrônicos e seus componentes</t>
  </si>
  <si>
    <t xml:space="preserve"> Lâmpadas fluorescentes, de vapor de sódio e mercúrio e de luz mista</t>
  </si>
  <si>
    <t xml:space="preserve"> Pneus inservíveis</t>
  </si>
  <si>
    <t xml:space="preserve"> Medicamentos domiciliares, vencidos ou em desuso</t>
  </si>
  <si>
    <t xml:space="preserve"> Embalagens de alimentos</t>
  </si>
  <si>
    <t xml:space="preserve"> Embalagens de bebidas</t>
  </si>
  <si>
    <t xml:space="preserve"> Embalagens de produtos de higiene pessoal</t>
  </si>
  <si>
    <t xml:space="preserve"> Embalagens de produtos de limpeza</t>
  </si>
  <si>
    <t xml:space="preserve"> Não possui iniciativas</t>
  </si>
  <si>
    <t>Em relação à estrutura de coleta e/ou recebimento dos Resíduos da Construção Civil, a prefeitura desenvolve iniciativas voltadas à gestão desses resíduos?</t>
  </si>
  <si>
    <t xml:space="preserve"> SIM, manutenção de Pontos de Entrega Voluntária (PEV)</t>
  </si>
  <si>
    <t xml:space="preserve"> SIM, manutenção de Áreas de Transbordo e Triagem (ATT)</t>
  </si>
  <si>
    <t xml:space="preserve"> SIM, realização de operações de coleta de RCC em “pontos viciados”</t>
  </si>
  <si>
    <t xml:space="preserve"> SIM, manutenção de Cadastro de transportadores de RCC</t>
  </si>
  <si>
    <t xml:space="preserve"> NÃO desenvolveu iniciativas</t>
  </si>
  <si>
    <t>Indique qual a destinação dada aos Resíduos da Construção Civil coletados no município:</t>
  </si>
  <si>
    <t xml:space="preserve"> Reaproveitamento direto</t>
  </si>
  <si>
    <t xml:space="preserve"> Beneficiamento</t>
  </si>
  <si>
    <t xml:space="preserve"> Aterro de resíduos da construção civil</t>
  </si>
  <si>
    <t xml:space="preserve"> Não há destinação específica para os RCC</t>
  </si>
  <si>
    <t>O município possui Plano Municipal de Gestão de Resíduos da Construção Civil (PMGRCC), de acordo com a Resolução CONAMA nº 307 e suas alterações?</t>
  </si>
  <si>
    <t>Quais são as principais dificuldades do município em relação à gestão de resíduos sólidos? Descreva em poucas palavras</t>
  </si>
  <si>
    <t>Como a coleta seletiva é realizada no município?(assinale mais de uma alternativa, se houver)</t>
  </si>
  <si>
    <t xml:space="preserve"> Porta a porta com veículo motorizado</t>
  </si>
  <si>
    <t>pode ser mais de uma</t>
  </si>
  <si>
    <t xml:space="preserve"> Porta a porta por carroceiro/carrinheiro</t>
  </si>
  <si>
    <t xml:space="preserve"> Entrega voluntária em PEV</t>
  </si>
  <si>
    <t xml:space="preserve"> Entrega voluntária em entidades de catadores</t>
  </si>
  <si>
    <r>
      <rPr>
        <sz val="12"/>
        <color indexed="8"/>
        <rFont val="Calibri"/>
      </rPr>
      <t xml:space="preserve"> Outros.</t>
    </r>
    <r>
      <rPr>
        <b/>
        <sz val="12"/>
        <color indexed="8"/>
        <rFont val="Calibri"/>
      </rPr>
      <t xml:space="preserve"> Quais</t>
    </r>
    <r>
      <rPr>
        <sz val="12"/>
        <color indexed="8"/>
        <rFont val="Calibri"/>
      </rPr>
      <t>:</t>
    </r>
  </si>
  <si>
    <t xml:space="preserve"> Não há coleta seletiva</t>
  </si>
  <si>
    <r>
      <rPr>
        <sz val="12"/>
        <color indexed="8"/>
        <rFont val="Calibri"/>
      </rPr>
      <t xml:space="preserve">Qual a quantidade coletada seletivamente?  </t>
    </r>
    <r>
      <rPr>
        <b/>
        <sz val="12"/>
        <color indexed="8"/>
        <rFont val="Calibri"/>
      </rPr>
      <t>(t/mês)</t>
    </r>
  </si>
  <si>
    <r>
      <rPr>
        <sz val="12"/>
        <color indexed="8"/>
        <rFont val="Calibri"/>
      </rPr>
      <t>Qual a quantidade encaminhada para reciclagem?</t>
    </r>
    <r>
      <rPr>
        <b/>
        <sz val="12"/>
        <color indexed="8"/>
        <rFont val="Calibri"/>
      </rPr>
      <t xml:space="preserve"> (t/mês)</t>
    </r>
  </si>
  <si>
    <t>Quem realiza a coleta seletiva e a triagem no município?</t>
  </si>
  <si>
    <t xml:space="preserve"> Somente organização de catador</t>
  </si>
  <si>
    <t xml:space="preserve"> Somente prefeitura municipal</t>
  </si>
  <si>
    <t xml:space="preserve"> Somente empresa de limpeza urbana contratada</t>
  </si>
  <si>
    <t xml:space="preserve"> Organização de catador e prefeitura municipal</t>
  </si>
  <si>
    <t xml:space="preserve"> Organização de catador e empresa de limpeza urbana contratada</t>
  </si>
  <si>
    <t xml:space="preserve"> Prefeitura municipal e empresa de limpeza urbana contratada</t>
  </si>
  <si>
    <t xml:space="preserve"> Organização de catador, prefeitura municipal e empresa de limpeza urbana contratada</t>
  </si>
  <si>
    <t xml:space="preserve"> Não realiza coleta seletiva e triagem no município</t>
  </si>
  <si>
    <t xml:space="preserve"> Não realiza coleta seletiva</t>
  </si>
  <si>
    <t xml:space="preserve"> Não realiza triagem</t>
  </si>
  <si>
    <t>Quais equipamentos o programa de coleta seletiva do município possui?</t>
  </si>
  <si>
    <t xml:space="preserve"> Esteira de separação</t>
  </si>
  <si>
    <t xml:space="preserve"> Mesa de separação</t>
  </si>
  <si>
    <t xml:space="preserve"> Caminhão de coleta</t>
  </si>
  <si>
    <t xml:space="preserve"> Balança</t>
  </si>
  <si>
    <t xml:space="preserve"> Elevador de carga</t>
  </si>
  <si>
    <t xml:space="preserve"> Baia para armazenamento de recicláveis</t>
  </si>
  <si>
    <t xml:space="preserve"> Local adequado para recepção de material reciclável</t>
  </si>
  <si>
    <t xml:space="preserve"> Local de armazenagem de rejeitos</t>
  </si>
  <si>
    <r>
      <rPr>
        <sz val="12"/>
        <color indexed="8"/>
        <rFont val="Calibri"/>
      </rPr>
      <t xml:space="preserve"> Outros. </t>
    </r>
    <r>
      <rPr>
        <b/>
        <sz val="12"/>
        <color indexed="8"/>
        <rFont val="Calibri"/>
      </rPr>
      <t>Quais?</t>
    </r>
  </si>
  <si>
    <t>A prefeitura realiza tratamento de resíduos orgânicos (como a compostagem de restos de alimentos e de resíduos de poda e capina, entre outros)?</t>
  </si>
  <si>
    <t>Quais?</t>
  </si>
  <si>
    <t>Estamos em processo de licenciamento ambiental para tal empreendimento</t>
  </si>
  <si>
    <t>A prefeitura já recebeu financiamento para o desenvolvimento do programa de coleta seletiva?</t>
  </si>
  <si>
    <t>O município possui parceria com entidades de catadores?</t>
  </si>
  <si>
    <t xml:space="preserve"> Sim, Informalmente</t>
  </si>
  <si>
    <t xml:space="preserve"> Sim, formalmente, via convênio com remuneração</t>
  </si>
  <si>
    <t xml:space="preserve"> Sim, formalmente, via convênio sem remuneração</t>
  </si>
  <si>
    <t xml:space="preserve"> Não possui parceria com catadores</t>
  </si>
  <si>
    <t>Com qual tipo de entidade de catadores de materiais recicláveis que o município trabalha?</t>
  </si>
  <si>
    <t xml:space="preserve"> Cooperativa</t>
  </si>
  <si>
    <t xml:space="preserve"> Associação</t>
  </si>
  <si>
    <t xml:space="preserve"> Rede de Comercialização</t>
  </si>
  <si>
    <t xml:space="preserve"> Grupo não formalizado</t>
  </si>
  <si>
    <t xml:space="preserve"> Não realiza parceria</t>
  </si>
  <si>
    <t>Qual o papel desenvolvido pela prefeitura no âmbito da parceria estabelecida com a entidade de catadores?</t>
  </si>
  <si>
    <t xml:space="preserve"> Apoio financeiro ao funcionamento das organizações de catadores (por exemplo, pagamento de água, luz, entre outros)</t>
  </si>
  <si>
    <t xml:space="preserve"> Apoio e incentivo à criação das organizações de catadores</t>
  </si>
  <si>
    <t xml:space="preserve"> Apoio e incentivo à formalização das organizações de catadores</t>
  </si>
  <si>
    <t xml:space="preserve"> Concessão/doação de equipamentos (por exemplo, caminhões, EPI, esteira, entre outros)</t>
  </si>
  <si>
    <t xml:space="preserve"> Doação de materiais às organizações de catadores</t>
  </si>
  <si>
    <t xml:space="preserve"> Contratação de organização de catadores para a realização da coleta seletiva</t>
  </si>
  <si>
    <t xml:space="preserve"> Apoio técnico à captação de recursos financeiros para o desenvolvimento de projetos de coleta seletiva e triagem de materiais recicláveis</t>
  </si>
  <si>
    <t xml:space="preserve"> Criação de cadastro municipal de catadores de materiais recicláveis</t>
  </si>
  <si>
    <t xml:space="preserve"> Treinamento e capacitação de catadores</t>
  </si>
  <si>
    <r>
      <rPr>
        <sz val="12"/>
        <color indexed="8"/>
        <rFont val="Calibri"/>
      </rPr>
      <t xml:space="preserve"> Outros.</t>
    </r>
    <r>
      <rPr>
        <b/>
        <sz val="12"/>
        <color indexed="8"/>
        <rFont val="Calibri"/>
      </rPr>
      <t xml:space="preserve"> Quais?</t>
    </r>
  </si>
  <si>
    <t>Qual o papel da entidade de catadores de materiais recicláveis no âmbito da parceria estabelecida?</t>
  </si>
  <si>
    <t xml:space="preserve"> Coleta</t>
  </si>
  <si>
    <t xml:space="preserve"> Triagem</t>
  </si>
  <si>
    <t xml:space="preserve"> Comercialização</t>
  </si>
  <si>
    <t xml:space="preserve"> Reaproveitamento de materiais para artesanato</t>
  </si>
  <si>
    <t>A organização de catadores de materiais recicláveis está cadastrada no SIGOR Reciclagem?</t>
  </si>
  <si>
    <t>Com relação ao mercado de produtos recicláveis e reciclados, há por parte da prefeitura iniciativas de fomento voltadas a:</t>
  </si>
  <si>
    <r>
      <rPr>
        <sz val="12"/>
        <color indexed="8"/>
        <rFont val="Calibri"/>
      </rPr>
      <t xml:space="preserve">Articulação entre as partes envolvidas na compra e venda. </t>
    </r>
    <r>
      <rPr>
        <b/>
        <sz val="12"/>
        <color indexed="8"/>
        <rFont val="Calibri"/>
      </rPr>
      <t>Especifique:</t>
    </r>
  </si>
  <si>
    <t xml:space="preserve"> Programa de compras públicas sustentáveis.</t>
  </si>
  <si>
    <r>
      <rPr>
        <sz val="12"/>
        <color indexed="8"/>
        <rFont val="Calibri"/>
      </rPr>
      <t xml:space="preserve"> Outras. </t>
    </r>
    <r>
      <rPr>
        <b/>
        <sz val="12"/>
        <color indexed="8"/>
        <rFont val="Calibri"/>
      </rPr>
      <t>Especifique:</t>
    </r>
  </si>
  <si>
    <t xml:space="preserve"> Não há iniciativas.</t>
  </si>
  <si>
    <t>% Preenchida</t>
  </si>
  <si>
    <t>Diretiva</t>
  </si>
  <si>
    <t>Pontuação Máxima</t>
  </si>
  <si>
    <t>Pontuação do Município</t>
  </si>
  <si>
    <t>%</t>
  </si>
  <si>
    <t xml:space="preserve">Estrutura e Educação Ambiental </t>
  </si>
  <si>
    <t>Pontuação Total</t>
  </si>
  <si>
    <t>Plan1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</si>
</sst>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0"/>
      <color indexed="8"/>
      <name val="Arial"/>
    </font>
    <font>
      <sz val="12"/>
      <color indexed="8"/>
      <name val="Arial"/>
    </font>
    <font>
      <sz val="14"/>
      <color indexed="8"/>
      <name val="Arial"/>
    </font>
    <font>
      <u/>
      <sz val="12"/>
      <color indexed="11"/>
      <name val="Arial"/>
    </font>
    <font>
      <b/>
      <sz val="16"/>
      <color indexed="8"/>
      <name val="Arial"/>
    </font>
    <font>
      <sz val="15"/>
      <color indexed="8"/>
      <name val="Calibri"/>
    </font>
    <font>
      <b/>
      <sz val="15"/>
      <color indexed="8"/>
      <name val="Calibri"/>
    </font>
    <font>
      <b/>
      <sz val="15"/>
      <color indexed="15"/>
      <name val="Calibri"/>
    </font>
    <font>
      <b/>
      <sz val="36"/>
      <color indexed="16"/>
      <name val="Calibri"/>
    </font>
    <font>
      <b/>
      <sz val="18"/>
      <color indexed="8"/>
      <name val="Calibri"/>
    </font>
    <font>
      <b/>
      <sz val="13"/>
      <color indexed="8"/>
      <name val="Calibri"/>
    </font>
    <font>
      <b/>
      <sz val="12"/>
      <color indexed="8"/>
      <name val="Calibri"/>
    </font>
    <font>
      <b/>
      <sz val="10"/>
      <color indexed="8"/>
      <name val="Calibri"/>
    </font>
    <font>
      <sz val="13"/>
      <color indexed="8"/>
      <name val="Calibri"/>
    </font>
    <font>
      <sz val="12"/>
      <color indexed="8"/>
      <name val="Calibri"/>
    </font>
    <font>
      <b/>
      <sz val="11"/>
      <color indexed="8"/>
      <name val="Calibri"/>
    </font>
    <font>
      <sz val="25"/>
      <color indexed="15"/>
      <name val="Arial"/>
    </font>
    <font>
      <b/>
      <sz val="14"/>
      <color indexed="8"/>
      <name val="Calibri"/>
    </font>
    <font>
      <b/>
      <sz val="14"/>
      <color indexed="15"/>
      <name val="Calibri"/>
    </font>
    <font>
      <sz val="14"/>
      <color indexed="8"/>
      <name val="Calibri"/>
    </font>
    <font>
      <sz val="11"/>
      <color indexed="8"/>
      <name val="Calibri"/>
    </font>
    <font>
      <sz val="10"/>
      <color indexed="8"/>
      <name val="Calibri"/>
    </font>
    <font>
      <b/>
      <sz val="16"/>
      <color indexed="8"/>
      <name val="Calibri"/>
    </font>
    <font>
      <b/>
      <sz val="12"/>
      <color indexed="15"/>
      <name val="Calibri"/>
    </font>
    <font>
      <b/>
      <sz val="13"/>
      <color indexed="8"/>
      <name val="Arial"/>
    </font>
    <font>
      <sz val="12"/>
      <color indexed="15"/>
      <name val="Calibri"/>
    </font>
    <font>
      <i/>
      <sz val="12"/>
      <color indexed="8"/>
      <name val="Calibri"/>
    </font>
    <font>
      <b/>
      <sz val="13"/>
      <color indexed="15"/>
      <name val="Calibri"/>
    </font>
    <font>
      <b/>
      <sz val="10"/>
      <color indexed="8"/>
      <name val="Arial"/>
    </font>
    <font>
      <b/>
      <vertAlign val="superscript"/>
      <sz val="11"/>
      <color indexed="8"/>
      <name val="Calibri"/>
    </font>
    <font>
      <b/>
      <vertAlign val="superscript"/>
      <sz val="10"/>
      <color indexed="8"/>
      <name val="Arial"/>
    </font>
    <font>
      <b/>
      <sz val="12"/>
      <color indexed="8"/>
      <name val="Arial"/>
    </font>
    <font>
      <b/>
      <sz val="11"/>
      <color indexed="8"/>
      <name val="Arial"/>
    </font>
  </fonts>
  <fills count="1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4"/>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8"/>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3"/>
        <bgColor auto="1"/>
      </patternFill>
    </fill>
    <fill>
      <patternFill patternType="solid">
        <fgColor indexed="24"/>
        <bgColor auto="1"/>
      </patternFill>
    </fill>
    <fill>
      <patternFill patternType="solid">
        <fgColor indexed="25"/>
        <bgColor auto="1"/>
      </patternFill>
    </fill>
  </fills>
  <borders count="60">
    <border>
      <left/>
      <right/>
      <top/>
      <bottom/>
      <diagonal/>
    </border>
    <border>
      <left style="thin">
        <color indexed="12"/>
      </left>
      <right style="thin">
        <color indexed="12"/>
      </right>
      <top style="thin">
        <color indexed="12"/>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top/>
      <bottom/>
      <diagonal/>
    </border>
    <border>
      <left style="thin">
        <color indexed="8"/>
      </left>
      <right/>
      <top/>
      <bottom/>
      <diagonal/>
    </border>
    <border>
      <left/>
      <right style="thin">
        <color indexed="12"/>
      </right>
      <top/>
      <bottom/>
      <diagonal/>
    </border>
    <border>
      <left style="thin">
        <color indexed="12"/>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12"/>
      </left>
      <right/>
      <top/>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style="thin">
        <color indexed="12"/>
      </left>
      <right style="thin">
        <color indexed="12"/>
      </right>
      <top style="thin">
        <color indexed="12"/>
      </top>
      <bottom/>
      <diagonal/>
    </border>
    <border>
      <left style="thin">
        <color indexed="8"/>
      </left>
      <right/>
      <top style="thin">
        <color indexed="12"/>
      </top>
      <bottom style="thin">
        <color indexed="8"/>
      </bottom>
      <diagonal/>
    </border>
    <border>
      <left/>
      <right/>
      <top style="thin">
        <color indexed="12"/>
      </top>
      <bottom style="thin">
        <color indexed="8"/>
      </bottom>
      <diagonal/>
    </border>
    <border>
      <left/>
      <right style="thin">
        <color indexed="12"/>
      </right>
      <top style="thin">
        <color indexed="12"/>
      </top>
      <bottom style="thin">
        <color indexed="12"/>
      </bottom>
      <diagonal/>
    </border>
    <border>
      <left style="thin">
        <color indexed="8"/>
      </left>
      <right style="thin">
        <color indexed="12"/>
      </right>
      <top style="thin">
        <color indexed="12"/>
      </top>
      <bottom style="thin">
        <color indexed="12"/>
      </bottom>
      <diagonal/>
    </border>
    <border>
      <left style="thin">
        <color indexed="8"/>
      </left>
      <right style="thin">
        <color indexed="8"/>
      </right>
      <top style="thin">
        <color indexed="8"/>
      </top>
      <bottom/>
      <diagonal/>
    </border>
    <border>
      <left/>
      <right style="thin">
        <color indexed="12"/>
      </right>
      <top style="thin">
        <color indexed="8"/>
      </top>
      <bottom/>
      <diagonal/>
    </border>
    <border>
      <left style="thin">
        <color indexed="12"/>
      </left>
      <right style="thin">
        <color indexed="12"/>
      </right>
      <top style="thin">
        <color indexed="8"/>
      </top>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style="thin">
        <color indexed="12"/>
      </left>
      <right style="thin">
        <color indexed="12"/>
      </right>
      <top/>
      <bottom style="thin">
        <color indexed="12"/>
      </bottom>
      <diagonal/>
    </border>
    <border>
      <left/>
      <right/>
      <top style="thin">
        <color indexed="12"/>
      </top>
      <bottom style="thin">
        <color indexed="12"/>
      </bottom>
      <diagonal/>
    </border>
    <border>
      <left style="thin">
        <color indexed="8"/>
      </left>
      <right/>
      <top style="thin">
        <color indexed="8"/>
      </top>
      <bottom/>
      <diagonal/>
    </border>
    <border>
      <left style="thin">
        <color indexed="8"/>
      </left>
      <right style="thin">
        <color indexed="8"/>
      </right>
      <top/>
      <bottom style="thin">
        <color indexed="8"/>
      </bottom>
      <diagonal/>
    </border>
    <border>
      <left/>
      <right style="thin">
        <color indexed="12"/>
      </right>
      <top style="thin">
        <color indexed="12"/>
      </top>
      <bottom style="thin">
        <color indexed="8"/>
      </bottom>
      <diagonal/>
    </border>
    <border>
      <left style="thin">
        <color indexed="12"/>
      </left>
      <right style="thin">
        <color indexed="12"/>
      </right>
      <top style="thin">
        <color indexed="12"/>
      </top>
      <bottom style="thin">
        <color indexed="8"/>
      </bottom>
      <diagonal/>
    </border>
    <border>
      <left style="thin">
        <color indexed="8"/>
      </left>
      <right style="thin">
        <color indexed="8"/>
      </right>
      <top/>
      <bottom/>
      <diagonal/>
    </border>
    <border>
      <left style="thin">
        <color indexed="12"/>
      </left>
      <right/>
      <top style="thin">
        <color indexed="8"/>
      </top>
      <bottom style="thin">
        <color indexed="8"/>
      </bottom>
      <diagonal/>
    </border>
    <border>
      <left style="thin">
        <color indexed="12"/>
      </left>
      <right/>
      <top style="thin">
        <color indexed="12"/>
      </top>
      <bottom style="thin">
        <color indexed="8"/>
      </bottom>
      <diagonal/>
    </border>
    <border>
      <left/>
      <right/>
      <top style="thin">
        <color indexed="12"/>
      </top>
      <bottom style="medium">
        <color indexed="15"/>
      </bottom>
      <diagonal/>
    </border>
    <border>
      <left/>
      <right style="thin">
        <color indexed="8"/>
      </right>
      <top style="thin">
        <color indexed="12"/>
      </top>
      <bottom style="thin">
        <color indexed="8"/>
      </bottom>
      <diagonal/>
    </border>
    <border>
      <left style="thin">
        <color indexed="8"/>
      </left>
      <right/>
      <top style="medium">
        <color indexed="15"/>
      </top>
      <bottom style="thin">
        <color indexed="8"/>
      </bottom>
      <diagonal/>
    </border>
    <border>
      <left/>
      <right/>
      <top style="medium">
        <color indexed="15"/>
      </top>
      <bottom style="thin">
        <color indexed="8"/>
      </bottom>
      <diagonal/>
    </border>
    <border>
      <left style="thin">
        <color indexed="8"/>
      </left>
      <right/>
      <top style="thin">
        <color indexed="8"/>
      </top>
      <bottom style="thin">
        <color indexed="12"/>
      </bottom>
      <diagonal/>
    </border>
    <border>
      <left/>
      <right/>
      <top style="thin">
        <color indexed="12"/>
      </top>
      <bottom style="thin">
        <color indexed="12"/>
      </bottom>
      <diagonal/>
    </border>
    <border>
      <left style="thin">
        <color indexed="8"/>
      </left>
      <right/>
      <top style="thin">
        <color indexed="8"/>
      </top>
      <bottom style="thin">
        <color indexed="8"/>
      </bottom>
      <diagonal/>
    </border>
    <border>
      <left/>
      <right/>
      <top style="thin">
        <color indexed="12"/>
      </top>
      <bottom style="thin">
        <color indexed="8"/>
      </bottom>
      <diagonal/>
    </border>
    <border>
      <left/>
      <right/>
      <top style="thin">
        <color indexed="8"/>
      </top>
      <bottom style="thin">
        <color indexed="8"/>
      </bottom>
      <diagonal/>
    </border>
    <border>
      <left/>
      <right style="thin">
        <color indexed="8"/>
      </right>
      <top/>
      <bottom/>
      <diagonal/>
    </border>
    <border>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right/>
      <top/>
      <bottom/>
      <diagonal/>
    </border>
    <border>
      <left style="thin">
        <color indexed="8"/>
      </left>
      <right/>
      <top/>
      <bottom style="thin">
        <color indexed="8"/>
      </bottom>
      <diagonal/>
    </border>
    <border>
      <left/>
      <right/>
      <top/>
      <bottom style="thin">
        <color indexed="12"/>
      </bottom>
      <diagonal/>
    </border>
    <border>
      <left style="thin">
        <color indexed="8"/>
      </left>
      <right style="thin">
        <color indexed="8"/>
      </right>
      <top style="thin">
        <color indexed="12"/>
      </top>
      <bottom style="thin">
        <color indexed="8"/>
      </bottom>
      <diagonal/>
    </border>
    <border>
      <left style="thin">
        <color indexed="12"/>
      </left>
      <right style="thin">
        <color indexed="12"/>
      </right>
      <top style="thin">
        <color indexed="8"/>
      </top>
      <bottom style="thin">
        <color indexed="12"/>
      </bottom>
      <diagonal/>
    </border>
    <border>
      <left style="thin">
        <color indexed="12"/>
      </left>
      <right style="thin">
        <color indexed="8"/>
      </right>
      <top style="thin">
        <color indexed="12"/>
      </top>
      <bottom style="thin">
        <color indexed="12"/>
      </bottom>
      <diagonal/>
    </border>
  </borders>
  <cellStyleXfs count="1">
    <xf numFmtId="0" fontId="0" fillId="0" borderId="0" applyNumberFormat="0" applyFill="0" applyBorder="0" applyProtection="0"/>
  </cellStyleXfs>
  <cellXfs count="524">
    <xf numFmtId="0" fontId="0" fillId="0" borderId="0" xfId="0" applyFont="1" applyAlignment="1"/>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applyFont="1" applyAlignment="1"/>
    <xf numFmtId="0" fontId="0" fillId="0" borderId="1" xfId="0" applyFont="1" applyBorder="1" applyAlignment="1"/>
    <xf numFmtId="0" fontId="0" fillId="0" borderId="0" xfId="0" applyNumberFormat="1" applyFont="1" applyAlignment="1"/>
    <xf numFmtId="0" fontId="8" fillId="5" borderId="5" xfId="0" applyFont="1" applyFill="1" applyBorder="1" applyAlignment="1">
      <alignment vertical="center" wrapText="1"/>
    </xf>
    <xf numFmtId="0" fontId="8" fillId="5" borderId="6" xfId="0" applyFont="1" applyFill="1" applyBorder="1" applyAlignment="1">
      <alignment vertical="center" wrapText="1"/>
    </xf>
    <xf numFmtId="0" fontId="0" fillId="5" borderId="5" xfId="0" applyFont="1" applyFill="1" applyBorder="1" applyAlignment="1"/>
    <xf numFmtId="0" fontId="0" fillId="5" borderId="6" xfId="0" applyFont="1" applyFill="1" applyBorder="1" applyAlignment="1"/>
    <xf numFmtId="0" fontId="0" fillId="5" borderId="7" xfId="0" applyFont="1" applyFill="1" applyBorder="1" applyAlignment="1"/>
    <xf numFmtId="0" fontId="8" fillId="5" borderId="9" xfId="0" applyFont="1" applyFill="1" applyBorder="1" applyAlignment="1">
      <alignment vertical="center" wrapText="1"/>
    </xf>
    <xf numFmtId="0" fontId="8" fillId="5" borderId="10" xfId="0" applyFont="1" applyFill="1" applyBorder="1" applyAlignment="1">
      <alignment vertical="center" wrapText="1"/>
    </xf>
    <xf numFmtId="0" fontId="8" fillId="5" borderId="11" xfId="0" applyFont="1" applyFill="1" applyBorder="1" applyAlignment="1">
      <alignment vertical="center" wrapText="1"/>
    </xf>
    <xf numFmtId="0" fontId="0" fillId="5" borderId="12" xfId="0" applyFont="1" applyFill="1" applyBorder="1" applyAlignment="1"/>
    <xf numFmtId="0" fontId="0" fillId="5" borderId="11" xfId="0" applyFont="1" applyFill="1" applyBorder="1" applyAlignment="1"/>
    <xf numFmtId="0" fontId="0" fillId="5" borderId="13" xfId="0" applyFont="1" applyFill="1" applyBorder="1" applyAlignment="1"/>
    <xf numFmtId="49" fontId="10" fillId="6" borderId="8" xfId="0" applyNumberFormat="1" applyFont="1" applyFill="1" applyBorder="1" applyAlignment="1">
      <alignment horizontal="center" vertical="center"/>
    </xf>
    <xf numFmtId="49" fontId="11" fillId="6" borderId="8" xfId="0" applyNumberFormat="1" applyFont="1" applyFill="1" applyBorder="1" applyAlignment="1">
      <alignment horizontal="center" vertical="center"/>
    </xf>
    <xf numFmtId="49" fontId="12" fillId="6" borderId="8" xfId="0" applyNumberFormat="1" applyFont="1" applyFill="1" applyBorder="1" applyAlignment="1">
      <alignment horizontal="center" vertical="center"/>
    </xf>
    <xf numFmtId="0" fontId="13" fillId="5" borderId="8" xfId="0" applyNumberFormat="1" applyFont="1" applyFill="1" applyBorder="1" applyAlignment="1">
      <alignment horizontal="center"/>
    </xf>
    <xf numFmtId="49" fontId="13" fillId="5" borderId="8" xfId="0" applyNumberFormat="1" applyFont="1" applyFill="1" applyBorder="1" applyAlignment="1"/>
    <xf numFmtId="3" fontId="10" fillId="7" borderId="8" xfId="0" applyNumberFormat="1" applyFont="1" applyFill="1" applyBorder="1" applyAlignment="1">
      <alignment horizontal="center" vertical="center"/>
    </xf>
    <xf numFmtId="49" fontId="14" fillId="7" borderId="8" xfId="0" applyNumberFormat="1" applyFont="1" applyFill="1" applyBorder="1" applyAlignment="1">
      <alignment horizontal="left" vertical="center" wrapText="1"/>
    </xf>
    <xf numFmtId="0" fontId="11" fillId="5" borderId="8" xfId="0" applyNumberFormat="1" applyFont="1" applyFill="1" applyBorder="1" applyAlignment="1">
      <alignment horizontal="center"/>
    </xf>
    <xf numFmtId="0" fontId="14" fillId="4" borderId="8" xfId="0" applyNumberFormat="1" applyFont="1" applyFill="1" applyBorder="1" applyAlignment="1">
      <alignment horizontal="center" vertical="center"/>
    </xf>
    <xf numFmtId="49" fontId="0" fillId="5" borderId="12" xfId="0" applyNumberFormat="1" applyFont="1" applyFill="1" applyBorder="1" applyAlignment="1"/>
    <xf numFmtId="4" fontId="10" fillId="7" borderId="8" xfId="0" applyNumberFormat="1" applyFont="1" applyFill="1" applyBorder="1" applyAlignment="1">
      <alignment horizontal="center" vertical="center"/>
    </xf>
    <xf numFmtId="0" fontId="0" fillId="5" borderId="12" xfId="0" applyFont="1" applyFill="1" applyBorder="1" applyAlignment="1">
      <alignment vertical="center" wrapText="1"/>
    </xf>
    <xf numFmtId="0" fontId="0" fillId="5" borderId="11" xfId="0" applyFont="1" applyFill="1" applyBorder="1" applyAlignment="1">
      <alignment vertical="center" wrapText="1"/>
    </xf>
    <xf numFmtId="0" fontId="0" fillId="5" borderId="13" xfId="0" applyFont="1" applyFill="1" applyBorder="1" applyAlignment="1">
      <alignment vertical="center" wrapText="1"/>
    </xf>
    <xf numFmtId="0" fontId="0" fillId="5" borderId="14" xfId="0" applyFont="1" applyFill="1" applyBorder="1" applyAlignment="1"/>
    <xf numFmtId="0" fontId="0" fillId="5" borderId="15" xfId="0" applyFont="1" applyFill="1" applyBorder="1" applyAlignment="1"/>
    <xf numFmtId="0" fontId="0" fillId="5" borderId="16" xfId="0" applyFont="1" applyFill="1" applyBorder="1" applyAlignment="1"/>
    <xf numFmtId="0" fontId="11" fillId="4" borderId="8" xfId="0" applyFont="1" applyFill="1" applyBorder="1" applyAlignment="1">
      <alignment horizontal="center" vertical="center"/>
    </xf>
    <xf numFmtId="0" fontId="11" fillId="4" borderId="8" xfId="0" applyNumberFormat="1" applyFont="1" applyFill="1" applyBorder="1" applyAlignment="1">
      <alignment horizontal="center" vertical="center"/>
    </xf>
    <xf numFmtId="0" fontId="15" fillId="5" borderId="15" xfId="0" applyFont="1" applyFill="1" applyBorder="1" applyAlignment="1">
      <alignment horizontal="center"/>
    </xf>
    <xf numFmtId="0" fontId="0" fillId="5" borderId="17" xfId="0" applyFont="1" applyFill="1" applyBorder="1" applyAlignment="1"/>
    <xf numFmtId="0" fontId="15" fillId="5" borderId="11" xfId="0" applyFont="1" applyFill="1" applyBorder="1" applyAlignment="1">
      <alignment horizontal="center"/>
    </xf>
    <xf numFmtId="0" fontId="0" fillId="5" borderId="18" xfId="0" applyFont="1" applyFill="1" applyBorder="1" applyAlignment="1"/>
    <xf numFmtId="0" fontId="0" fillId="5" borderId="19" xfId="0" applyFont="1" applyFill="1" applyBorder="1" applyAlignment="1"/>
    <xf numFmtId="0" fontId="0" fillId="5" borderId="20" xfId="0" applyFont="1" applyFill="1" applyBorder="1" applyAlignment="1"/>
    <xf numFmtId="0" fontId="0" fillId="0" borderId="0" xfId="0" applyNumberFormat="1" applyFont="1" applyAlignment="1"/>
    <xf numFmtId="0" fontId="16" fillId="5" borderId="21" xfId="0" applyFont="1" applyFill="1" applyBorder="1" applyAlignment="1">
      <alignment horizontal="center" vertical="center" wrapText="1"/>
    </xf>
    <xf numFmtId="0" fontId="0" fillId="5" borderId="1" xfId="0" applyFont="1" applyFill="1" applyBorder="1" applyAlignment="1">
      <alignment wrapText="1"/>
    </xf>
    <xf numFmtId="0" fontId="0" fillId="5" borderId="7" xfId="0" applyFont="1" applyFill="1" applyBorder="1" applyAlignment="1">
      <alignment wrapText="1"/>
    </xf>
    <xf numFmtId="0" fontId="0" fillId="5" borderId="21" xfId="0" applyFont="1" applyFill="1" applyBorder="1" applyAlignment="1">
      <alignment wrapText="1"/>
    </xf>
    <xf numFmtId="0" fontId="0" fillId="5" borderId="24" xfId="0" applyFont="1" applyFill="1" applyBorder="1" applyAlignment="1">
      <alignment wrapText="1"/>
    </xf>
    <xf numFmtId="0" fontId="9" fillId="8" borderId="9" xfId="0" applyFont="1" applyFill="1" applyBorder="1" applyAlignment="1">
      <alignment vertical="center" wrapText="1"/>
    </xf>
    <xf numFmtId="0" fontId="9" fillId="8" borderId="10" xfId="0" applyFont="1" applyFill="1" applyBorder="1" applyAlignment="1">
      <alignment vertical="center" wrapText="1"/>
    </xf>
    <xf numFmtId="0" fontId="0" fillId="5" borderId="11" xfId="0" applyFont="1" applyFill="1" applyBorder="1" applyAlignment="1">
      <alignment wrapText="1"/>
    </xf>
    <xf numFmtId="0" fontId="0" fillId="5" borderId="25" xfId="0" applyFont="1" applyFill="1" applyBorder="1" applyAlignment="1">
      <alignment wrapText="1"/>
    </xf>
    <xf numFmtId="49" fontId="11" fillId="6" borderId="8" xfId="0" applyNumberFormat="1" applyFont="1" applyFill="1" applyBorder="1" applyAlignment="1">
      <alignment horizontal="center" vertical="center" wrapText="1"/>
    </xf>
    <xf numFmtId="0" fontId="11" fillId="6" borderId="8" xfId="0" applyFont="1" applyFill="1" applyBorder="1" applyAlignment="1">
      <alignment horizontal="center" vertical="center" wrapText="1"/>
    </xf>
    <xf numFmtId="49" fontId="11" fillId="4" borderId="8" xfId="0" applyNumberFormat="1" applyFont="1" applyFill="1" applyBorder="1" applyAlignment="1">
      <alignment horizontal="center" vertical="center" wrapText="1"/>
    </xf>
    <xf numFmtId="0" fontId="0" fillId="5" borderId="12" xfId="0" applyFont="1" applyFill="1" applyBorder="1" applyAlignment="1">
      <alignment wrapText="1"/>
    </xf>
    <xf numFmtId="0" fontId="14" fillId="5" borderId="8" xfId="0" applyNumberFormat="1" applyFont="1" applyFill="1" applyBorder="1" applyAlignment="1">
      <alignment horizontal="center" wrapText="1"/>
    </xf>
    <xf numFmtId="49" fontId="14" fillId="5" borderId="8" xfId="0" applyNumberFormat="1" applyFont="1" applyFill="1" applyBorder="1" applyAlignment="1">
      <alignment wrapText="1"/>
    </xf>
    <xf numFmtId="0" fontId="11" fillId="5" borderId="8" xfId="0" applyNumberFormat="1" applyFont="1" applyFill="1" applyBorder="1" applyAlignment="1">
      <alignment horizontal="center" wrapText="1"/>
    </xf>
    <xf numFmtId="0" fontId="11" fillId="4" borderId="8" xfId="0" applyNumberFormat="1" applyFont="1" applyFill="1" applyBorder="1" applyAlignment="1">
      <alignment horizontal="center" vertical="center" wrapText="1"/>
    </xf>
    <xf numFmtId="49" fontId="20" fillId="5" borderId="12" xfId="0" applyNumberFormat="1" applyFont="1" applyFill="1" applyBorder="1" applyAlignment="1">
      <alignment wrapText="1"/>
    </xf>
    <xf numFmtId="0" fontId="20" fillId="5" borderId="11" xfId="0" applyFont="1" applyFill="1" applyBorder="1" applyAlignment="1">
      <alignment wrapText="1"/>
    </xf>
    <xf numFmtId="1" fontId="11" fillId="7" borderId="8" xfId="0" applyNumberFormat="1" applyFont="1" applyFill="1" applyBorder="1" applyAlignment="1">
      <alignment horizontal="center" vertical="center" wrapText="1"/>
    </xf>
    <xf numFmtId="49" fontId="11" fillId="7" borderId="8" xfId="0" applyNumberFormat="1" applyFont="1" applyFill="1" applyBorder="1" applyAlignment="1">
      <alignment horizontal="center" vertical="center" wrapText="1"/>
    </xf>
    <xf numFmtId="0" fontId="20" fillId="5" borderId="12" xfId="0" applyFont="1" applyFill="1" applyBorder="1" applyAlignment="1">
      <alignment wrapText="1"/>
    </xf>
    <xf numFmtId="49" fontId="0" fillId="5" borderId="24" xfId="0" applyNumberFormat="1" applyFont="1" applyFill="1" applyBorder="1" applyAlignment="1">
      <alignment wrapText="1"/>
    </xf>
    <xf numFmtId="0" fontId="11" fillId="8" borderId="8" xfId="0" applyFont="1" applyFill="1" applyBorder="1" applyAlignment="1">
      <alignment horizontal="center" vertical="center" wrapText="1"/>
    </xf>
    <xf numFmtId="0" fontId="15" fillId="5" borderId="12" xfId="0" applyFont="1" applyFill="1" applyBorder="1" applyAlignment="1">
      <alignment wrapText="1"/>
    </xf>
    <xf numFmtId="0" fontId="15" fillId="5" borderId="11" xfId="0" applyFont="1" applyFill="1" applyBorder="1" applyAlignment="1">
      <alignment wrapText="1"/>
    </xf>
    <xf numFmtId="49" fontId="20" fillId="5" borderId="11" xfId="0" applyNumberFormat="1" applyFont="1" applyFill="1" applyBorder="1" applyAlignment="1">
      <alignment wrapText="1"/>
    </xf>
    <xf numFmtId="0" fontId="14" fillId="5" borderId="26" xfId="0" applyNumberFormat="1" applyFont="1" applyFill="1" applyBorder="1" applyAlignment="1">
      <alignment horizontal="center" wrapText="1"/>
    </xf>
    <xf numFmtId="49" fontId="14" fillId="5" borderId="26" xfId="0" applyNumberFormat="1" applyFont="1" applyFill="1" applyBorder="1" applyAlignment="1">
      <alignment wrapText="1"/>
    </xf>
    <xf numFmtId="1" fontId="11" fillId="7" borderId="26" xfId="0" applyNumberFormat="1" applyFont="1" applyFill="1" applyBorder="1" applyAlignment="1">
      <alignment horizontal="center" vertical="center" wrapText="1"/>
    </xf>
    <xf numFmtId="49" fontId="14" fillId="7" borderId="26" xfId="0" applyNumberFormat="1" applyFont="1" applyFill="1" applyBorder="1" applyAlignment="1">
      <alignment horizontal="left" vertical="center" wrapText="1"/>
    </xf>
    <xf numFmtId="0" fontId="14" fillId="5" borderId="14" xfId="0" applyFont="1" applyFill="1" applyBorder="1" applyAlignment="1">
      <alignment wrapText="1"/>
    </xf>
    <xf numFmtId="0" fontId="11" fillId="5" borderId="14" xfId="0" applyFont="1" applyFill="1" applyBorder="1" applyAlignment="1">
      <alignment horizontal="left" wrapText="1"/>
    </xf>
    <xf numFmtId="0" fontId="11" fillId="4" borderId="4" xfId="0" applyNumberFormat="1" applyFont="1" applyFill="1" applyBorder="1" applyAlignment="1">
      <alignment horizontal="center" vertical="center" wrapText="1"/>
    </xf>
    <xf numFmtId="49" fontId="14" fillId="5" borderId="18" xfId="0" applyNumberFormat="1" applyFont="1" applyFill="1" applyBorder="1" applyAlignment="1">
      <alignment horizontal="center" vertical="center" wrapText="1"/>
    </xf>
    <xf numFmtId="0" fontId="21" fillId="5" borderId="11" xfId="0" applyFont="1" applyFill="1" applyBorder="1" applyAlignment="1">
      <alignment horizontal="left" wrapText="1"/>
    </xf>
    <xf numFmtId="0" fontId="0" fillId="5" borderId="15" xfId="0" applyFont="1" applyFill="1" applyBorder="1" applyAlignment="1">
      <alignment wrapText="1"/>
    </xf>
    <xf numFmtId="49" fontId="14" fillId="5" borderId="29" xfId="0" applyNumberFormat="1" applyFont="1" applyFill="1" applyBorder="1" applyAlignment="1">
      <alignment horizontal="center" vertical="center" wrapText="1"/>
    </xf>
    <xf numFmtId="49" fontId="14" fillId="5" borderId="30" xfId="0" applyNumberFormat="1" applyFont="1" applyFill="1" applyBorder="1" applyAlignment="1">
      <alignment horizontal="center" vertical="center" wrapText="1"/>
    </xf>
    <xf numFmtId="0" fontId="0" fillId="5" borderId="17" xfId="0" applyFont="1" applyFill="1" applyBorder="1" applyAlignment="1">
      <alignment wrapText="1"/>
    </xf>
    <xf numFmtId="1" fontId="0" fillId="5" borderId="11" xfId="0" applyNumberFormat="1" applyFont="1" applyFill="1" applyBorder="1" applyAlignment="1">
      <alignment wrapText="1"/>
    </xf>
    <xf numFmtId="0" fontId="0" fillId="5" borderId="18" xfId="0" applyFont="1" applyFill="1" applyBorder="1" applyAlignment="1">
      <alignment wrapText="1"/>
    </xf>
    <xf numFmtId="0" fontId="0" fillId="5" borderId="19" xfId="0" applyFont="1" applyFill="1" applyBorder="1" applyAlignment="1">
      <alignment wrapText="1"/>
    </xf>
    <xf numFmtId="0" fontId="0" fillId="5" borderId="20" xfId="0" applyFont="1" applyFill="1" applyBorder="1" applyAlignment="1">
      <alignment wrapText="1"/>
    </xf>
    <xf numFmtId="0" fontId="0" fillId="5" borderId="31" xfId="0" applyFont="1" applyFill="1" applyBorder="1" applyAlignment="1">
      <alignment wrapText="1"/>
    </xf>
    <xf numFmtId="0" fontId="0" fillId="0" borderId="0" xfId="0" applyNumberFormat="1" applyFont="1" applyAlignment="1"/>
    <xf numFmtId="0" fontId="16" fillId="5" borderId="32" xfId="0" applyFont="1" applyFill="1" applyBorder="1" applyAlignment="1">
      <alignment horizontal="center" vertical="center"/>
    </xf>
    <xf numFmtId="0" fontId="0" fillId="5" borderId="32" xfId="0" applyFont="1" applyFill="1" applyBorder="1" applyAlignment="1">
      <alignment vertical="center"/>
    </xf>
    <xf numFmtId="0" fontId="0" fillId="5" borderId="32" xfId="0" applyFont="1" applyFill="1" applyBorder="1" applyAlignment="1">
      <alignment wrapText="1"/>
    </xf>
    <xf numFmtId="0" fontId="0" fillId="5" borderId="24" xfId="0" applyFont="1" applyFill="1" applyBorder="1" applyAlignment="1">
      <alignment vertical="center"/>
    </xf>
    <xf numFmtId="0" fontId="19" fillId="5" borderId="23" xfId="0" applyFont="1" applyFill="1" applyBorder="1" applyAlignment="1">
      <alignment vertical="center" wrapText="1"/>
    </xf>
    <xf numFmtId="0" fontId="0" fillId="5" borderId="6" xfId="0" applyFont="1" applyFill="1" applyBorder="1" applyAlignment="1">
      <alignment vertical="center"/>
    </xf>
    <xf numFmtId="0" fontId="0" fillId="5" borderId="7" xfId="0" applyFont="1" applyFill="1" applyBorder="1" applyAlignment="1">
      <alignment vertical="center"/>
    </xf>
    <xf numFmtId="0" fontId="22" fillId="6" borderId="2" xfId="0" applyFont="1" applyFill="1" applyBorder="1" applyAlignment="1">
      <alignment vertical="center"/>
    </xf>
    <xf numFmtId="0" fontId="22" fillId="6" borderId="4" xfId="0" applyFont="1" applyFill="1" applyBorder="1" applyAlignment="1">
      <alignment vertical="center"/>
    </xf>
    <xf numFmtId="0" fontId="0" fillId="5" borderId="33" xfId="0" applyFont="1" applyFill="1" applyBorder="1" applyAlignment="1">
      <alignment vertical="center" wrapText="1"/>
    </xf>
    <xf numFmtId="0" fontId="0" fillId="5" borderId="15"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lignment vertical="center"/>
    </xf>
    <xf numFmtId="0" fontId="0" fillId="5" borderId="13" xfId="0" applyFont="1" applyFill="1" applyBorder="1" applyAlignment="1">
      <alignment vertical="center"/>
    </xf>
    <xf numFmtId="49" fontId="17" fillId="6" borderId="8" xfId="0" applyNumberFormat="1" applyFont="1" applyFill="1" applyBorder="1" applyAlignment="1">
      <alignment horizontal="center" vertical="center"/>
    </xf>
    <xf numFmtId="0" fontId="5" fillId="5" borderId="8" xfId="0" applyNumberFormat="1" applyFont="1" applyFill="1" applyBorder="1" applyAlignment="1">
      <alignment horizontal="center" vertical="center" wrapText="1"/>
    </xf>
    <xf numFmtId="49" fontId="5" fillId="5" borderId="8" xfId="0" applyNumberFormat="1" applyFont="1" applyFill="1" applyBorder="1" applyAlignment="1">
      <alignment vertical="center" wrapText="1"/>
    </xf>
    <xf numFmtId="3" fontId="11" fillId="7" borderId="8" xfId="0" applyNumberFormat="1" applyFont="1" applyFill="1" applyBorder="1" applyAlignment="1">
      <alignment horizontal="center" vertical="center"/>
    </xf>
    <xf numFmtId="0" fontId="23" fillId="5" borderId="8" xfId="0" applyNumberFormat="1" applyFont="1" applyFill="1" applyBorder="1" applyAlignment="1">
      <alignment horizontal="center" vertical="center"/>
    </xf>
    <xf numFmtId="49" fontId="0" fillId="5" borderId="12" xfId="0" applyNumberFormat="1" applyFont="1" applyFill="1" applyBorder="1" applyAlignment="1">
      <alignment vertical="center" wrapText="1"/>
    </xf>
    <xf numFmtId="49" fontId="0" fillId="5" borderId="11" xfId="0" applyNumberFormat="1" applyFont="1" applyFill="1" applyBorder="1" applyAlignment="1">
      <alignment vertical="center" wrapText="1"/>
    </xf>
    <xf numFmtId="0" fontId="11" fillId="9" borderId="8" xfId="0" applyFont="1" applyFill="1" applyBorder="1" applyAlignment="1">
      <alignment vertical="center"/>
    </xf>
    <xf numFmtId="0" fontId="24" fillId="5" borderId="13" xfId="0" applyFont="1" applyFill="1" applyBorder="1" applyAlignment="1"/>
    <xf numFmtId="0" fontId="14" fillId="5" borderId="14" xfId="0" applyFont="1" applyFill="1" applyBorder="1" applyAlignment="1">
      <alignment horizontal="center" vertical="center"/>
    </xf>
    <xf numFmtId="0" fontId="14" fillId="5" borderId="15" xfId="0" applyFont="1" applyFill="1" applyBorder="1" applyAlignment="1">
      <alignment horizontal="center" vertical="center"/>
    </xf>
    <xf numFmtId="0" fontId="23" fillId="4" borderId="4" xfId="0" applyNumberFormat="1" applyFont="1" applyFill="1" applyBorder="1" applyAlignment="1">
      <alignment horizontal="center" vertical="center"/>
    </xf>
    <xf numFmtId="0" fontId="0" fillId="5" borderId="17" xfId="0" applyFont="1" applyFill="1" applyBorder="1" applyAlignment="1">
      <alignment vertical="center"/>
    </xf>
    <xf numFmtId="0" fontId="0" fillId="5" borderId="15" xfId="0" applyFont="1" applyFill="1" applyBorder="1" applyAlignment="1">
      <alignment vertical="center"/>
    </xf>
    <xf numFmtId="49" fontId="14" fillId="5" borderId="17" xfId="0" applyNumberFormat="1" applyFont="1" applyFill="1" applyBorder="1" applyAlignment="1">
      <alignment horizontal="center" vertical="center" wrapText="1"/>
    </xf>
    <xf numFmtId="49" fontId="14" fillId="5" borderId="17" xfId="0" applyNumberFormat="1" applyFont="1" applyFill="1" applyBorder="1" applyAlignment="1">
      <alignment horizontal="center" vertical="center"/>
    </xf>
    <xf numFmtId="0" fontId="24" fillId="5" borderId="11" xfId="0" applyFont="1" applyFill="1" applyBorder="1" applyAlignment="1">
      <alignment wrapText="1"/>
    </xf>
    <xf numFmtId="0" fontId="0" fillId="5" borderId="18" xfId="0" applyFont="1" applyFill="1" applyBorder="1" applyAlignment="1">
      <alignment vertical="center"/>
    </xf>
    <xf numFmtId="0" fontId="0" fillId="5" borderId="19" xfId="0" applyFont="1" applyFill="1" applyBorder="1" applyAlignment="1">
      <alignment vertical="center"/>
    </xf>
    <xf numFmtId="0" fontId="0" fillId="5" borderId="19" xfId="0" applyFont="1" applyFill="1" applyBorder="1" applyAlignment="1">
      <alignment vertical="center" wrapText="1"/>
    </xf>
    <xf numFmtId="0" fontId="0" fillId="5" borderId="20" xfId="0" applyFont="1" applyFill="1" applyBorder="1" applyAlignment="1">
      <alignment vertical="center"/>
    </xf>
    <xf numFmtId="0" fontId="0" fillId="0" borderId="0" xfId="0" applyNumberFormat="1" applyFont="1" applyAlignment="1"/>
    <xf numFmtId="0" fontId="16" fillId="5" borderId="21" xfId="0" applyFont="1" applyFill="1" applyBorder="1" applyAlignment="1">
      <alignment horizontal="center" vertical="center"/>
    </xf>
    <xf numFmtId="0" fontId="0" fillId="5" borderId="1" xfId="0" applyFont="1" applyFill="1" applyBorder="1" applyAlignment="1">
      <alignment vertical="center"/>
    </xf>
    <xf numFmtId="0" fontId="19" fillId="5" borderId="35" xfId="0" applyFont="1" applyFill="1" applyBorder="1" applyAlignment="1">
      <alignment vertical="center" wrapText="1"/>
    </xf>
    <xf numFmtId="0" fontId="19" fillId="5" borderId="36" xfId="0" applyFont="1" applyFill="1" applyBorder="1" applyAlignment="1">
      <alignment vertical="center" wrapText="1"/>
    </xf>
    <xf numFmtId="0" fontId="0" fillId="5" borderId="21" xfId="0" applyFont="1" applyFill="1" applyBorder="1" applyAlignment="1">
      <alignment vertical="center"/>
    </xf>
    <xf numFmtId="0" fontId="23" fillId="8" borderId="8" xfId="0" applyFont="1" applyFill="1" applyBorder="1" applyAlignment="1">
      <alignment vertical="center"/>
    </xf>
    <xf numFmtId="0" fontId="11" fillId="8" borderId="8" xfId="0" applyFont="1" applyFill="1" applyBorder="1" applyAlignment="1">
      <alignment vertical="center"/>
    </xf>
    <xf numFmtId="49" fontId="11" fillId="4" borderId="8" xfId="0" applyNumberFormat="1" applyFont="1" applyFill="1" applyBorder="1" applyAlignment="1">
      <alignment horizontal="center" vertical="center"/>
    </xf>
    <xf numFmtId="0" fontId="11" fillId="6" borderId="8" xfId="0" applyFont="1" applyFill="1" applyBorder="1" applyAlignment="1">
      <alignment horizontal="center" vertical="center"/>
    </xf>
    <xf numFmtId="49" fontId="11" fillId="6" borderId="2" xfId="0" applyNumberFormat="1" applyFont="1" applyFill="1" applyBorder="1" applyAlignment="1">
      <alignment horizontal="center" vertical="center"/>
    </xf>
    <xf numFmtId="0" fontId="14" fillId="5" borderId="8" xfId="0" applyNumberFormat="1" applyFont="1" applyFill="1" applyBorder="1" applyAlignment="1">
      <alignment horizontal="center" vertical="center"/>
    </xf>
    <xf numFmtId="49" fontId="0" fillId="5" borderId="8" xfId="0" applyNumberFormat="1" applyFont="1" applyFill="1" applyBorder="1" applyAlignment="1">
      <alignment vertical="center"/>
    </xf>
    <xf numFmtId="49" fontId="14" fillId="5" borderId="8" xfId="0" applyNumberFormat="1" applyFont="1" applyFill="1" applyBorder="1" applyAlignment="1">
      <alignment horizontal="left" vertical="center"/>
    </xf>
    <xf numFmtId="49" fontId="14" fillId="7" borderId="2" xfId="0" applyNumberFormat="1" applyFont="1" applyFill="1" applyBorder="1" applyAlignment="1">
      <alignment horizontal="left" vertical="center" wrapText="1"/>
    </xf>
    <xf numFmtId="49" fontId="0" fillId="5" borderId="12" xfId="0" applyNumberFormat="1" applyFont="1" applyFill="1" applyBorder="1" applyAlignment="1">
      <alignment vertical="center"/>
    </xf>
    <xf numFmtId="0" fontId="11" fillId="7" borderId="8" xfId="0" applyFont="1" applyFill="1" applyBorder="1" applyAlignment="1">
      <alignment horizontal="center" vertical="center" wrapText="1"/>
    </xf>
    <xf numFmtId="49" fontId="14" fillId="5" borderId="12" xfId="0" applyNumberFormat="1" applyFont="1" applyFill="1" applyBorder="1" applyAlignment="1">
      <alignment horizontal="left" vertical="center"/>
    </xf>
    <xf numFmtId="0" fontId="14" fillId="5" borderId="11" xfId="0" applyFont="1" applyFill="1" applyBorder="1" applyAlignment="1">
      <alignment horizontal="left" vertical="center"/>
    </xf>
    <xf numFmtId="0" fontId="14" fillId="5" borderId="24" xfId="0" applyFont="1" applyFill="1" applyBorder="1" applyAlignment="1">
      <alignment horizontal="left" vertical="center"/>
    </xf>
    <xf numFmtId="0" fontId="14" fillId="5" borderId="1" xfId="0" applyFont="1" applyFill="1" applyBorder="1" applyAlignment="1">
      <alignment horizontal="left" vertical="center"/>
    </xf>
    <xf numFmtId="49" fontId="0" fillId="5" borderId="8" xfId="0" applyNumberFormat="1" applyFont="1" applyFill="1" applyBorder="1" applyAlignment="1">
      <alignment vertical="center" wrapText="1"/>
    </xf>
    <xf numFmtId="4" fontId="11" fillId="7" borderId="8" xfId="0" applyNumberFormat="1" applyFont="1" applyFill="1" applyBorder="1" applyAlignment="1">
      <alignment horizontal="center" vertical="center"/>
    </xf>
    <xf numFmtId="49" fontId="17" fillId="6" borderId="2" xfId="0" applyNumberFormat="1" applyFont="1" applyFill="1" applyBorder="1" applyAlignment="1">
      <alignment horizontal="center" vertical="center"/>
    </xf>
    <xf numFmtId="49" fontId="17" fillId="6" borderId="8" xfId="0" applyNumberFormat="1" applyFont="1" applyFill="1" applyBorder="1" applyAlignment="1">
      <alignment horizontal="center" vertical="center" wrapText="1"/>
    </xf>
    <xf numFmtId="0" fontId="18" fillId="8" borderId="8" xfId="0" applyFont="1" applyFill="1" applyBorder="1" applyAlignment="1">
      <alignment horizontal="center" vertical="center"/>
    </xf>
    <xf numFmtId="0" fontId="19" fillId="8" borderId="8" xfId="0" applyFont="1" applyFill="1" applyBorder="1" applyAlignment="1">
      <alignment horizontal="center" vertical="center"/>
    </xf>
    <xf numFmtId="0" fontId="21" fillId="5" borderId="15" xfId="0" applyFont="1" applyFill="1" applyBorder="1" applyAlignment="1">
      <alignment vertical="center"/>
    </xf>
    <xf numFmtId="49" fontId="14" fillId="5" borderId="29" xfId="0" applyNumberFormat="1" applyFont="1" applyFill="1" applyBorder="1" applyAlignment="1">
      <alignment horizontal="center" vertical="center"/>
    </xf>
    <xf numFmtId="49" fontId="14" fillId="5" borderId="30" xfId="0" applyNumberFormat="1" applyFont="1" applyFill="1" applyBorder="1" applyAlignment="1">
      <alignment horizontal="center" vertical="center"/>
    </xf>
    <xf numFmtId="0" fontId="14" fillId="5" borderId="17" xfId="0" applyFont="1" applyFill="1" applyBorder="1" applyAlignment="1">
      <alignment horizontal="center" vertical="center"/>
    </xf>
    <xf numFmtId="49" fontId="17" fillId="5" borderId="17" xfId="0" applyNumberFormat="1" applyFont="1" applyFill="1" applyBorder="1" applyAlignment="1">
      <alignment horizontal="center" vertical="center"/>
    </xf>
    <xf numFmtId="0" fontId="0" fillId="5" borderId="31" xfId="0" applyFont="1" applyFill="1" applyBorder="1" applyAlignment="1">
      <alignment vertical="center"/>
    </xf>
    <xf numFmtId="0" fontId="0" fillId="0" borderId="0" xfId="0" applyNumberFormat="1" applyFont="1" applyAlignment="1"/>
    <xf numFmtId="0" fontId="8" fillId="10" borderId="2"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25" fillId="5" borderId="8" xfId="0" applyNumberFormat="1" applyFont="1" applyFill="1" applyBorder="1" applyAlignment="1">
      <alignment horizontal="center" vertical="center"/>
    </xf>
    <xf numFmtId="49" fontId="0" fillId="6" borderId="8" xfId="0" applyNumberFormat="1" applyFont="1" applyFill="1" applyBorder="1" applyAlignment="1">
      <alignment vertical="center"/>
    </xf>
    <xf numFmtId="0" fontId="11" fillId="6" borderId="8" xfId="0" applyFont="1" applyFill="1" applyBorder="1" applyAlignment="1">
      <alignment vertical="center"/>
    </xf>
    <xf numFmtId="0" fontId="0" fillId="6" borderId="8" xfId="0" applyFont="1" applyFill="1" applyBorder="1" applyAlignment="1">
      <alignment vertical="center"/>
    </xf>
    <xf numFmtId="49" fontId="14" fillId="5" borderId="8" xfId="0" applyNumberFormat="1" applyFont="1" applyFill="1" applyBorder="1" applyAlignment="1">
      <alignment horizontal="left" vertical="center" wrapText="1"/>
    </xf>
    <xf numFmtId="0" fontId="14" fillId="9" borderId="8" xfId="0" applyFont="1" applyFill="1" applyBorder="1" applyAlignment="1">
      <alignment horizontal="center" vertical="center"/>
    </xf>
    <xf numFmtId="0" fontId="14" fillId="9" borderId="8" xfId="0" applyFont="1" applyFill="1" applyBorder="1" applyAlignment="1">
      <alignment horizontal="left" vertical="center"/>
    </xf>
    <xf numFmtId="0" fontId="11" fillId="6" borderId="8" xfId="0" applyFont="1" applyFill="1" applyBorder="1" applyAlignment="1">
      <alignment vertical="center" wrapText="1"/>
    </xf>
    <xf numFmtId="4" fontId="11" fillId="11" borderId="8" xfId="0" applyNumberFormat="1" applyFont="1" applyFill="1" applyBorder="1" applyAlignment="1">
      <alignment horizontal="center" vertical="center"/>
    </xf>
    <xf numFmtId="49" fontId="11" fillId="7" borderId="8" xfId="0" applyNumberFormat="1" applyFont="1" applyFill="1" applyBorder="1" applyAlignment="1">
      <alignment horizontal="center" vertical="center"/>
    </xf>
    <xf numFmtId="0" fontId="11" fillId="5" borderId="15" xfId="0" applyFont="1" applyFill="1" applyBorder="1" applyAlignment="1">
      <alignment horizontal="center" vertical="center"/>
    </xf>
    <xf numFmtId="0" fontId="11" fillId="4" borderId="4" xfId="0" applyNumberFormat="1" applyFont="1" applyFill="1" applyBorder="1" applyAlignment="1">
      <alignment horizontal="center" vertical="center"/>
    </xf>
    <xf numFmtId="0" fontId="0" fillId="5" borderId="33" xfId="0" applyFont="1" applyFill="1" applyBorder="1" applyAlignment="1">
      <alignment vertical="center"/>
    </xf>
    <xf numFmtId="0" fontId="14" fillId="5" borderId="11" xfId="0" applyFont="1" applyFill="1" applyBorder="1" applyAlignment="1">
      <alignment vertical="center" wrapText="1"/>
    </xf>
    <xf numFmtId="0" fontId="14" fillId="5" borderId="11" xfId="0" applyFont="1" applyFill="1" applyBorder="1" applyAlignment="1">
      <alignment horizontal="center" vertical="center"/>
    </xf>
    <xf numFmtId="0" fontId="14" fillId="5" borderId="15" xfId="0" applyFont="1" applyFill="1" applyBorder="1" applyAlignment="1">
      <alignment vertical="center"/>
    </xf>
    <xf numFmtId="0" fontId="14" fillId="5" borderId="11" xfId="0" applyFont="1" applyFill="1" applyBorder="1" applyAlignment="1">
      <alignment vertical="center"/>
    </xf>
    <xf numFmtId="0" fontId="0" fillId="0" borderId="0" xfId="0" applyNumberFormat="1" applyFont="1" applyAlignment="1"/>
    <xf numFmtId="49" fontId="16" fillId="5" borderId="39" xfId="0" applyNumberFormat="1" applyFont="1" applyFill="1" applyBorder="1" applyAlignment="1">
      <alignment vertical="center"/>
    </xf>
    <xf numFmtId="0" fontId="16" fillId="5" borderId="23" xfId="0" applyFont="1" applyFill="1" applyBorder="1" applyAlignment="1">
      <alignment vertical="center"/>
    </xf>
    <xf numFmtId="0" fontId="16" fillId="5" borderId="40" xfId="0" applyFont="1" applyFill="1" applyBorder="1" applyAlignment="1">
      <alignment vertical="center"/>
    </xf>
    <xf numFmtId="0" fontId="19" fillId="5" borderId="42" xfId="0" applyFont="1" applyFill="1" applyBorder="1" applyAlignment="1">
      <alignment vertical="center" wrapText="1"/>
    </xf>
    <xf numFmtId="0" fontId="19" fillId="5" borderId="43" xfId="0" applyFont="1" applyFill="1" applyBorder="1" applyAlignment="1">
      <alignment vertical="center" wrapText="1"/>
    </xf>
    <xf numFmtId="0" fontId="0" fillId="5" borderId="5" xfId="0" applyFont="1" applyFill="1" applyBorder="1" applyAlignment="1">
      <alignment vertical="center"/>
    </xf>
    <xf numFmtId="0" fontId="22" fillId="6" borderId="8" xfId="0" applyFont="1" applyFill="1" applyBorder="1" applyAlignment="1">
      <alignment vertical="center"/>
    </xf>
    <xf numFmtId="0" fontId="11" fillId="5" borderId="8" xfId="0" applyNumberFormat="1" applyFont="1" applyFill="1" applyBorder="1" applyAlignment="1">
      <alignment horizontal="center" vertical="center"/>
    </xf>
    <xf numFmtId="0" fontId="0" fillId="5" borderId="14" xfId="0" applyFont="1" applyFill="1" applyBorder="1" applyAlignment="1">
      <alignment vertical="center"/>
    </xf>
    <xf numFmtId="0" fontId="0" fillId="5" borderId="16" xfId="0" applyFont="1" applyFill="1" applyBorder="1" applyAlignment="1">
      <alignment vertical="center"/>
    </xf>
    <xf numFmtId="0" fontId="11" fillId="5" borderId="11" xfId="0" applyFont="1" applyFill="1" applyBorder="1" applyAlignment="1">
      <alignment vertical="center"/>
    </xf>
    <xf numFmtId="0" fontId="15" fillId="5" borderId="11" xfId="0" applyFont="1" applyFill="1" applyBorder="1" applyAlignment="1">
      <alignment vertical="center"/>
    </xf>
    <xf numFmtId="0" fontId="0" fillId="0" borderId="0" xfId="0" applyNumberFormat="1" applyFont="1" applyAlignment="1"/>
    <xf numFmtId="0" fontId="0" fillId="5" borderId="6" xfId="0" applyFont="1" applyFill="1" applyBorder="1" applyAlignment="1">
      <alignment wrapText="1"/>
    </xf>
    <xf numFmtId="0" fontId="22" fillId="7" borderId="33" xfId="0" applyFont="1" applyFill="1" applyBorder="1" applyAlignment="1">
      <alignment wrapText="1"/>
    </xf>
    <xf numFmtId="0" fontId="22" fillId="7" borderId="15" xfId="0" applyFont="1" applyFill="1" applyBorder="1" applyAlignment="1">
      <alignment wrapText="1"/>
    </xf>
    <xf numFmtId="0" fontId="0" fillId="5" borderId="13" xfId="0" applyFont="1" applyFill="1" applyBorder="1" applyAlignment="1">
      <alignment wrapText="1"/>
    </xf>
    <xf numFmtId="49" fontId="15" fillId="6" borderId="8" xfId="0" applyNumberFormat="1" applyFont="1" applyFill="1" applyBorder="1" applyAlignment="1">
      <alignment horizontal="center" vertical="center" wrapText="1"/>
    </xf>
    <xf numFmtId="0" fontId="15" fillId="6" borderId="8" xfId="0" applyFont="1" applyFill="1" applyBorder="1" applyAlignment="1">
      <alignment horizontal="center" vertical="center" wrapText="1"/>
    </xf>
    <xf numFmtId="0" fontId="28" fillId="7" borderId="9" xfId="0" applyFont="1" applyFill="1" applyBorder="1" applyAlignment="1">
      <alignment vertical="center" wrapText="1"/>
    </xf>
    <xf numFmtId="0" fontId="28" fillId="7" borderId="10" xfId="0" applyFont="1" applyFill="1" applyBorder="1" applyAlignment="1">
      <alignment vertical="center" wrapText="1"/>
    </xf>
    <xf numFmtId="49" fontId="28" fillId="4" borderId="8" xfId="0" applyNumberFormat="1" applyFont="1" applyFill="1" applyBorder="1" applyAlignment="1">
      <alignment horizontal="center" vertical="center" wrapText="1"/>
    </xf>
    <xf numFmtId="0" fontId="0" fillId="5" borderId="8" xfId="0" applyNumberFormat="1" applyFont="1" applyFill="1" applyBorder="1" applyAlignment="1">
      <alignment horizontal="center" wrapText="1"/>
    </xf>
    <xf numFmtId="49" fontId="20" fillId="5" borderId="8" xfId="0" applyNumberFormat="1" applyFont="1" applyFill="1" applyBorder="1" applyAlignment="1">
      <alignment wrapText="1"/>
    </xf>
    <xf numFmtId="4" fontId="11" fillId="7" borderId="8" xfId="0" applyNumberFormat="1" applyFont="1" applyFill="1" applyBorder="1" applyAlignment="1">
      <alignment horizontal="center" vertical="center" wrapText="1"/>
    </xf>
    <xf numFmtId="0" fontId="20" fillId="4" borderId="8" xfId="0" applyNumberFormat="1" applyFont="1" applyFill="1" applyBorder="1" applyAlignment="1">
      <alignment horizontal="center" vertical="center" wrapText="1"/>
    </xf>
    <xf numFmtId="49" fontId="0" fillId="5" borderId="8" xfId="0" applyNumberFormat="1" applyFont="1" applyFill="1" applyBorder="1" applyAlignment="1">
      <alignment wrapText="1"/>
    </xf>
    <xf numFmtId="49" fontId="14" fillId="5" borderId="12" xfId="0" applyNumberFormat="1" applyFont="1" applyFill="1" applyBorder="1" applyAlignment="1">
      <alignment wrapText="1"/>
    </xf>
    <xf numFmtId="0" fontId="15" fillId="6" borderId="2" xfId="0" applyFont="1" applyFill="1" applyBorder="1" applyAlignment="1">
      <alignment vertical="center" wrapText="1"/>
    </xf>
    <xf numFmtId="0" fontId="15" fillId="6" borderId="4" xfId="0" applyFont="1" applyFill="1" applyBorder="1" applyAlignment="1">
      <alignment vertical="center" wrapText="1"/>
    </xf>
    <xf numFmtId="3" fontId="11" fillId="7" borderId="8" xfId="0" applyNumberFormat="1" applyFont="1" applyFill="1" applyBorder="1" applyAlignment="1">
      <alignment horizontal="center" vertical="center" wrapText="1"/>
    </xf>
    <xf numFmtId="0" fontId="15" fillId="7" borderId="2" xfId="0" applyFont="1" applyFill="1" applyBorder="1" applyAlignment="1">
      <alignment vertical="center" wrapText="1"/>
    </xf>
    <xf numFmtId="0" fontId="15" fillId="7" borderId="4" xfId="0" applyFont="1" applyFill="1" applyBorder="1" applyAlignment="1">
      <alignment vertical="center" wrapText="1"/>
    </xf>
    <xf numFmtId="49" fontId="11" fillId="7" borderId="8" xfId="0" applyNumberFormat="1" applyFont="1" applyFill="1" applyBorder="1" applyAlignment="1">
      <alignment horizontal="left" vertical="center" wrapText="1"/>
    </xf>
    <xf numFmtId="0" fontId="0" fillId="4" borderId="8" xfId="0" applyNumberFormat="1" applyFont="1" applyFill="1" applyBorder="1" applyAlignment="1">
      <alignment horizontal="center" vertical="center" wrapText="1"/>
    </xf>
    <xf numFmtId="0" fontId="14" fillId="5" borderId="12" xfId="0" applyFont="1" applyFill="1" applyBorder="1" applyAlignment="1">
      <alignment wrapText="1"/>
    </xf>
    <xf numFmtId="0" fontId="0" fillId="5" borderId="14" xfId="0" applyFont="1" applyFill="1" applyBorder="1" applyAlignment="1">
      <alignment wrapText="1"/>
    </xf>
    <xf numFmtId="0" fontId="0" fillId="5" borderId="16" xfId="0" applyFont="1" applyFill="1" applyBorder="1" applyAlignment="1">
      <alignment wrapText="1"/>
    </xf>
    <xf numFmtId="0" fontId="11" fillId="4" borderId="8" xfId="0" applyNumberFormat="1" applyFont="1" applyFill="1" applyBorder="1" applyAlignment="1">
      <alignment horizontal="center" wrapText="1"/>
    </xf>
    <xf numFmtId="0" fontId="28" fillId="4" borderId="8" xfId="0" applyNumberFormat="1" applyFont="1" applyFill="1" applyBorder="1" applyAlignment="1">
      <alignment horizontal="center" wrapText="1"/>
    </xf>
    <xf numFmtId="0" fontId="0" fillId="0" borderId="0" xfId="0" applyNumberFormat="1" applyFont="1" applyAlignment="1"/>
    <xf numFmtId="0" fontId="0" fillId="5" borderId="32" xfId="0" applyFont="1" applyFill="1" applyBorder="1" applyAlignment="1"/>
    <xf numFmtId="0" fontId="0" fillId="5" borderId="24" xfId="0" applyFont="1" applyFill="1" applyBorder="1" applyAlignment="1"/>
    <xf numFmtId="0" fontId="19" fillId="4" borderId="22" xfId="0" applyFont="1" applyFill="1" applyBorder="1" applyAlignment="1">
      <alignment vertical="center" wrapText="1"/>
    </xf>
    <xf numFmtId="0" fontId="22" fillId="6" borderId="2" xfId="0" applyFont="1" applyFill="1" applyBorder="1" applyAlignment="1"/>
    <xf numFmtId="0" fontId="20" fillId="5" borderId="3" xfId="0" applyFont="1" applyFill="1" applyBorder="1" applyAlignment="1"/>
    <xf numFmtId="0" fontId="20" fillId="5" borderId="15" xfId="0" applyFont="1" applyFill="1" applyBorder="1" applyAlignment="1"/>
    <xf numFmtId="49" fontId="11" fillId="6" borderId="8" xfId="0" applyNumberFormat="1" applyFont="1" applyFill="1" applyBorder="1" applyAlignment="1">
      <alignment horizontal="center"/>
    </xf>
    <xf numFmtId="49" fontId="11" fillId="4" borderId="8" xfId="0" applyNumberFormat="1" applyFont="1" applyFill="1" applyBorder="1" applyAlignment="1">
      <alignment horizontal="center"/>
    </xf>
    <xf numFmtId="0" fontId="19" fillId="5" borderId="8" xfId="0" applyNumberFormat="1" applyFont="1" applyFill="1" applyBorder="1" applyAlignment="1">
      <alignment horizontal="center"/>
    </xf>
    <xf numFmtId="49" fontId="19" fillId="5" borderId="8" xfId="0" applyNumberFormat="1" applyFont="1" applyFill="1" applyBorder="1" applyAlignment="1"/>
    <xf numFmtId="3" fontId="17" fillId="7" borderId="8" xfId="0" applyNumberFormat="1" applyFont="1" applyFill="1" applyBorder="1" applyAlignment="1">
      <alignment horizontal="center" vertical="center"/>
    </xf>
    <xf numFmtId="49" fontId="19" fillId="7" borderId="8" xfId="0" applyNumberFormat="1" applyFont="1" applyFill="1" applyBorder="1" applyAlignment="1">
      <alignment horizontal="left" vertical="center" wrapText="1"/>
    </xf>
    <xf numFmtId="0" fontId="14" fillId="5" borderId="8" xfId="0" applyNumberFormat="1" applyFont="1" applyFill="1" applyBorder="1" applyAlignment="1">
      <alignment horizontal="center"/>
    </xf>
    <xf numFmtId="0" fontId="14" fillId="5" borderId="14" xfId="0" applyFont="1" applyFill="1" applyBorder="1" applyAlignment="1">
      <alignment horizontal="center"/>
    </xf>
    <xf numFmtId="0" fontId="14" fillId="5" borderId="17" xfId="0" applyFont="1" applyFill="1" applyBorder="1" applyAlignment="1">
      <alignment horizontal="center"/>
    </xf>
    <xf numFmtId="0" fontId="0" fillId="0" borderId="0" xfId="0" applyNumberFormat="1" applyFont="1" applyAlignment="1"/>
    <xf numFmtId="49" fontId="12" fillId="4" borderId="8" xfId="0" applyNumberFormat="1" applyFont="1" applyFill="1" applyBorder="1" applyAlignment="1">
      <alignment horizontal="center" vertical="center"/>
    </xf>
    <xf numFmtId="49" fontId="14" fillId="6" borderId="8" xfId="0" applyNumberFormat="1" applyFont="1" applyFill="1" applyBorder="1" applyAlignment="1">
      <alignment horizontal="center" vertical="center" wrapText="1"/>
    </xf>
    <xf numFmtId="0" fontId="12" fillId="4" borderId="8" xfId="0" applyFont="1" applyFill="1" applyBorder="1" applyAlignment="1">
      <alignment horizontal="center"/>
    </xf>
    <xf numFmtId="9" fontId="11" fillId="7" borderId="8" xfId="0" applyNumberFormat="1" applyFont="1" applyFill="1" applyBorder="1" applyAlignment="1">
      <alignment horizontal="center" vertical="center"/>
    </xf>
    <xf numFmtId="49" fontId="10" fillId="5" borderId="11" xfId="0" applyNumberFormat="1" applyFont="1" applyFill="1" applyBorder="1" applyAlignment="1">
      <alignment horizontal="left" vertical="center"/>
    </xf>
    <xf numFmtId="49" fontId="13" fillId="5" borderId="11" xfId="0" applyNumberFormat="1" applyFont="1" applyFill="1" applyBorder="1" applyAlignment="1">
      <alignment vertical="center"/>
    </xf>
    <xf numFmtId="49" fontId="13" fillId="5" borderId="11" xfId="0" applyNumberFormat="1" applyFont="1" applyFill="1" applyBorder="1" applyAlignment="1">
      <alignment vertical="center" wrapText="1"/>
    </xf>
    <xf numFmtId="0" fontId="23" fillId="6" borderId="8" xfId="0" applyFont="1" applyFill="1" applyBorder="1" applyAlignment="1">
      <alignment vertical="center" wrapText="1"/>
    </xf>
    <xf numFmtId="49" fontId="14" fillId="5" borderId="8" xfId="0" applyNumberFormat="1" applyFont="1" applyFill="1" applyBorder="1" applyAlignment="1">
      <alignment horizontal="center" vertical="center" wrapText="1"/>
    </xf>
    <xf numFmtId="49" fontId="0" fillId="5" borderId="11" xfId="0" applyNumberFormat="1" applyFont="1" applyFill="1" applyBorder="1" applyAlignment="1"/>
    <xf numFmtId="0" fontId="14" fillId="7" borderId="8" xfId="0" applyFont="1" applyFill="1" applyBorder="1" applyAlignment="1">
      <alignment horizontal="left" vertical="center" wrapText="1"/>
    </xf>
    <xf numFmtId="0" fontId="23" fillId="6" borderId="2" xfId="0" applyFont="1" applyFill="1" applyBorder="1" applyAlignment="1">
      <alignment vertical="center" wrapText="1"/>
    </xf>
    <xf numFmtId="0" fontId="11" fillId="6" borderId="4" xfId="0" applyFont="1" applyFill="1" applyBorder="1" applyAlignment="1">
      <alignment vertical="center" wrapText="1"/>
    </xf>
    <xf numFmtId="49" fontId="10" fillId="6" borderId="8" xfId="0" applyNumberFormat="1" applyFont="1" applyFill="1" applyBorder="1" applyAlignment="1">
      <alignment horizontal="center" vertical="center" wrapText="1"/>
    </xf>
    <xf numFmtId="0" fontId="23" fillId="6" borderId="8" xfId="0" applyFont="1" applyFill="1" applyBorder="1" applyAlignment="1">
      <alignment vertical="center"/>
    </xf>
    <xf numFmtId="0" fontId="0" fillId="5" borderId="51" xfId="0" applyFont="1" applyFill="1" applyBorder="1" applyAlignment="1">
      <alignment vertical="center"/>
    </xf>
    <xf numFmtId="0" fontId="0" fillId="5" borderId="52" xfId="0" applyFont="1" applyFill="1" applyBorder="1" applyAlignment="1"/>
    <xf numFmtId="0" fontId="0" fillId="5" borderId="37" xfId="0" applyFont="1" applyFill="1" applyBorder="1" applyAlignment="1">
      <alignment vertical="center"/>
    </xf>
    <xf numFmtId="0" fontId="0" fillId="5" borderId="53" xfId="0" applyFont="1" applyFill="1" applyBorder="1" applyAlignment="1">
      <alignment vertical="center"/>
    </xf>
    <xf numFmtId="0" fontId="0" fillId="5" borderId="54" xfId="0" applyFont="1" applyFill="1" applyBorder="1" applyAlignment="1"/>
    <xf numFmtId="49" fontId="11" fillId="5" borderId="53" xfId="0" applyNumberFormat="1" applyFont="1" applyFill="1" applyBorder="1" applyAlignment="1">
      <alignment horizontal="center" vertical="center"/>
    </xf>
    <xf numFmtId="0" fontId="21" fillId="5" borderId="53" xfId="0" applyFont="1" applyFill="1" applyBorder="1" applyAlignment="1"/>
    <xf numFmtId="49" fontId="14" fillId="5" borderId="11" xfId="0" applyNumberFormat="1" applyFont="1" applyFill="1" applyBorder="1" applyAlignment="1">
      <alignment horizontal="center" vertical="center" wrapText="1"/>
    </xf>
    <xf numFmtId="49" fontId="14" fillId="5" borderId="11" xfId="0" applyNumberFormat="1" applyFont="1" applyFill="1" applyBorder="1" applyAlignment="1">
      <alignment horizontal="center" vertical="center"/>
    </xf>
    <xf numFmtId="0" fontId="21" fillId="5" borderId="55" xfId="0" applyFont="1" applyFill="1" applyBorder="1" applyAlignment="1"/>
    <xf numFmtId="0" fontId="0" fillId="5" borderId="56" xfId="0" applyFont="1" applyFill="1" applyBorder="1" applyAlignment="1"/>
    <xf numFmtId="0" fontId="0" fillId="0" borderId="0" xfId="0" applyNumberFormat="1" applyFont="1" applyAlignment="1"/>
    <xf numFmtId="0" fontId="16" fillId="5" borderId="23" xfId="0" applyFont="1" applyFill="1" applyBorder="1" applyAlignment="1">
      <alignment horizontal="center" vertical="center" wrapText="1"/>
    </xf>
    <xf numFmtId="0" fontId="0" fillId="5" borderId="32" xfId="0" applyFont="1" applyFill="1" applyBorder="1" applyAlignment="1">
      <alignment vertical="center" wrapText="1"/>
    </xf>
    <xf numFmtId="0" fontId="0" fillId="5" borderId="24" xfId="0" applyFont="1" applyFill="1" applyBorder="1" applyAlignment="1">
      <alignment vertical="center" wrapText="1"/>
    </xf>
    <xf numFmtId="0" fontId="19" fillId="5" borderId="5" xfId="0" applyFont="1" applyFill="1" applyBorder="1" applyAlignment="1">
      <alignment vertical="center" wrapText="1"/>
    </xf>
    <xf numFmtId="0" fontId="19" fillId="5" borderId="6" xfId="0" applyFont="1" applyFill="1" applyBorder="1" applyAlignment="1">
      <alignment vertical="center" wrapText="1"/>
    </xf>
    <xf numFmtId="0" fontId="0" fillId="5" borderId="6" xfId="0" applyFont="1" applyFill="1" applyBorder="1" applyAlignment="1">
      <alignment vertical="center" wrapText="1"/>
    </xf>
    <xf numFmtId="0" fontId="0" fillId="5" borderId="5" xfId="0" applyFont="1" applyFill="1" applyBorder="1" applyAlignment="1">
      <alignment vertical="center" wrapText="1"/>
    </xf>
    <xf numFmtId="0" fontId="0" fillId="5" borderId="7" xfId="0" applyFont="1" applyFill="1" applyBorder="1" applyAlignment="1">
      <alignment vertical="center" wrapText="1"/>
    </xf>
    <xf numFmtId="0" fontId="22" fillId="6" borderId="12" xfId="0" applyFont="1" applyFill="1" applyBorder="1" applyAlignment="1">
      <alignment vertical="center" wrapText="1"/>
    </xf>
    <xf numFmtId="0" fontId="11" fillId="6" borderId="11" xfId="0" applyFont="1" applyFill="1" applyBorder="1" applyAlignment="1">
      <alignment horizontal="center" vertical="center" wrapText="1"/>
    </xf>
    <xf numFmtId="49" fontId="11" fillId="5" borderId="8" xfId="0" applyNumberFormat="1" applyFont="1" applyFill="1" applyBorder="1" applyAlignment="1">
      <alignment horizontal="center" vertical="center" wrapText="1"/>
    </xf>
    <xf numFmtId="49" fontId="11" fillId="5" borderId="12" xfId="0" applyNumberFormat="1" applyFont="1" applyFill="1" applyBorder="1" applyAlignment="1">
      <alignment horizontal="center" vertical="center" wrapText="1"/>
    </xf>
    <xf numFmtId="49" fontId="11" fillId="4" borderId="11" xfId="0" applyNumberFormat="1" applyFont="1" applyFill="1" applyBorder="1" applyAlignment="1">
      <alignment horizontal="center" vertical="center" wrapText="1"/>
    </xf>
    <xf numFmtId="0" fontId="14" fillId="5" borderId="12" xfId="0" applyFont="1" applyFill="1" applyBorder="1" applyAlignment="1">
      <alignment vertical="center" wrapText="1"/>
    </xf>
    <xf numFmtId="0" fontId="14" fillId="5" borderId="13" xfId="0" applyFont="1" applyFill="1" applyBorder="1" applyAlignment="1">
      <alignment vertical="center" wrapText="1"/>
    </xf>
    <xf numFmtId="0" fontId="0" fillId="5" borderId="8" xfId="0" applyNumberFormat="1" applyFont="1" applyFill="1" applyBorder="1" applyAlignment="1">
      <alignment vertical="center" wrapText="1"/>
    </xf>
    <xf numFmtId="0" fontId="11" fillId="5" borderId="12" xfId="0" applyNumberFormat="1" applyFont="1" applyFill="1" applyBorder="1" applyAlignment="1">
      <alignment horizontal="center" vertical="center" wrapText="1"/>
    </xf>
    <xf numFmtId="0" fontId="0" fillId="4" borderId="11" xfId="0" applyNumberFormat="1" applyFont="1" applyFill="1" applyBorder="1" applyAlignment="1">
      <alignment vertical="center" wrapText="1"/>
    </xf>
    <xf numFmtId="49" fontId="14" fillId="5" borderId="11" xfId="0" applyNumberFormat="1" applyFont="1" applyFill="1" applyBorder="1" applyAlignment="1">
      <alignment vertical="center" wrapText="1"/>
    </xf>
    <xf numFmtId="0" fontId="14" fillId="5" borderId="8" xfId="0" applyNumberFormat="1" applyFont="1" applyFill="1" applyBorder="1" applyAlignment="1">
      <alignment horizontal="center" vertical="center" wrapText="1"/>
    </xf>
    <xf numFmtId="49" fontId="11" fillId="5" borderId="8" xfId="0" applyNumberFormat="1" applyFont="1" applyFill="1" applyBorder="1" applyAlignment="1">
      <alignment horizontal="right" vertical="center" wrapText="1"/>
    </xf>
    <xf numFmtId="0" fontId="14" fillId="4" borderId="11" xfId="0" applyNumberFormat="1" applyFont="1" applyFill="1" applyBorder="1" applyAlignment="1">
      <alignment horizontal="center" vertical="center" wrapText="1"/>
    </xf>
    <xf numFmtId="0" fontId="11" fillId="6" borderId="12" xfId="0" applyFont="1" applyFill="1" applyBorder="1" applyAlignment="1">
      <alignment vertical="center" wrapText="1"/>
    </xf>
    <xf numFmtId="0" fontId="11" fillId="4" borderId="11" xfId="0" applyFont="1" applyFill="1" applyBorder="1" applyAlignment="1">
      <alignment horizontal="center" vertical="center" wrapText="1"/>
    </xf>
    <xf numFmtId="49" fontId="14" fillId="13" borderId="8" xfId="0" applyNumberFormat="1"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23" fillId="5" borderId="11" xfId="0" applyFont="1" applyFill="1" applyBorder="1" applyAlignment="1">
      <alignment vertical="center" wrapText="1"/>
    </xf>
    <xf numFmtId="49" fontId="11" fillId="5" borderId="11" xfId="0" applyNumberFormat="1" applyFont="1" applyFill="1" applyBorder="1" applyAlignment="1">
      <alignment horizontal="center" vertical="center" wrapText="1"/>
    </xf>
    <xf numFmtId="0" fontId="0" fillId="13" borderId="8" xfId="0" applyFont="1" applyFill="1" applyBorder="1" applyAlignment="1">
      <alignment vertical="center" wrapText="1"/>
    </xf>
    <xf numFmtId="0" fontId="0" fillId="5" borderId="8" xfId="0" applyFont="1" applyFill="1" applyBorder="1" applyAlignment="1">
      <alignment vertical="center" wrapText="1"/>
    </xf>
    <xf numFmtId="0" fontId="14" fillId="5" borderId="11" xfId="0" applyFont="1" applyFill="1" applyBorder="1" applyAlignment="1">
      <alignment horizontal="center" vertical="center" wrapText="1"/>
    </xf>
    <xf numFmtId="49" fontId="25" fillId="5" borderId="11" xfId="0" applyNumberFormat="1" applyFont="1" applyFill="1" applyBorder="1" applyAlignment="1">
      <alignment vertical="center" wrapText="1"/>
    </xf>
    <xf numFmtId="49" fontId="11" fillId="13" borderId="8" xfId="0" applyNumberFormat="1" applyFont="1" applyFill="1" applyBorder="1" applyAlignment="1">
      <alignment horizontal="center" vertical="center" wrapText="1"/>
    </xf>
    <xf numFmtId="49" fontId="0" fillId="7" borderId="8" xfId="0" applyNumberFormat="1" applyFont="1" applyFill="1" applyBorder="1" applyAlignment="1">
      <alignment vertical="center" wrapText="1"/>
    </xf>
    <xf numFmtId="0" fontId="0" fillId="7" borderId="8" xfId="0" applyFont="1" applyFill="1" applyBorder="1" applyAlignment="1">
      <alignment vertical="center" wrapText="1"/>
    </xf>
    <xf numFmtId="0" fontId="11" fillId="7" borderId="8" xfId="0" applyFont="1" applyFill="1" applyBorder="1" applyAlignment="1">
      <alignment vertical="center" wrapText="1"/>
    </xf>
    <xf numFmtId="0" fontId="0" fillId="5" borderId="14" xfId="0" applyFont="1" applyFill="1" applyBorder="1" applyAlignment="1">
      <alignment vertical="center" wrapText="1"/>
    </xf>
    <xf numFmtId="0" fontId="11" fillId="5" borderId="11" xfId="0" applyNumberFormat="1" applyFont="1" applyFill="1" applyBorder="1" applyAlignment="1">
      <alignment horizontal="center" vertical="center" wrapText="1"/>
    </xf>
    <xf numFmtId="0" fontId="14" fillId="5" borderId="11" xfId="0" applyNumberFormat="1" applyFont="1" applyFill="1" applyBorder="1" applyAlignment="1">
      <alignment horizontal="center" vertical="center" wrapText="1"/>
    </xf>
    <xf numFmtId="0" fontId="0" fillId="5" borderId="17" xfId="0" applyFont="1" applyFill="1" applyBorder="1" applyAlignment="1">
      <alignment vertical="center" wrapText="1"/>
    </xf>
    <xf numFmtId="0" fontId="11" fillId="5" borderId="11" xfId="0" applyFont="1" applyFill="1" applyBorder="1" applyAlignment="1">
      <alignment vertical="center" wrapText="1"/>
    </xf>
    <xf numFmtId="0" fontId="14" fillId="5" borderId="17" xfId="0" applyFont="1" applyFill="1" applyBorder="1" applyAlignment="1">
      <alignment vertical="center" wrapText="1"/>
    </xf>
    <xf numFmtId="0" fontId="14" fillId="5" borderId="18" xfId="0" applyFont="1" applyFill="1" applyBorder="1" applyAlignment="1">
      <alignment vertical="center" wrapText="1"/>
    </xf>
    <xf numFmtId="0" fontId="14" fillId="5" borderId="19" xfId="0" applyFont="1" applyFill="1" applyBorder="1" applyAlignment="1">
      <alignment vertical="center" wrapText="1"/>
    </xf>
    <xf numFmtId="0" fontId="11" fillId="5" borderId="19" xfId="0" applyFont="1" applyFill="1" applyBorder="1" applyAlignment="1">
      <alignment vertical="center" wrapText="1"/>
    </xf>
    <xf numFmtId="0" fontId="0" fillId="5" borderId="20" xfId="0" applyFont="1" applyFill="1" applyBorder="1" applyAlignment="1">
      <alignment vertical="center" wrapText="1"/>
    </xf>
    <xf numFmtId="0" fontId="0" fillId="0" borderId="0" xfId="0" applyNumberFormat="1" applyFont="1" applyAlignment="1"/>
    <xf numFmtId="49" fontId="31" fillId="5" borderId="8" xfId="0" applyNumberFormat="1" applyFont="1" applyFill="1" applyBorder="1" applyAlignment="1">
      <alignment horizontal="center" vertical="center"/>
    </xf>
    <xf numFmtId="0" fontId="0" fillId="0" borderId="25" xfId="0" applyFont="1" applyBorder="1" applyAlignment="1"/>
    <xf numFmtId="49" fontId="0" fillId="5" borderId="8" xfId="0" applyNumberFormat="1" applyFont="1" applyFill="1" applyBorder="1" applyAlignment="1">
      <alignment horizontal="left" vertical="center"/>
    </xf>
    <xf numFmtId="0" fontId="0" fillId="5" borderId="8" xfId="0" applyNumberFormat="1" applyFont="1" applyFill="1" applyBorder="1" applyAlignment="1">
      <alignment horizontal="center" vertical="center"/>
    </xf>
    <xf numFmtId="49" fontId="32" fillId="4" borderId="8" xfId="0" applyNumberFormat="1" applyFont="1" applyFill="1" applyBorder="1" applyAlignment="1">
      <alignment horizontal="center" vertical="center"/>
    </xf>
    <xf numFmtId="0" fontId="32" fillId="4" borderId="8" xfId="0" applyNumberFormat="1" applyFont="1" applyFill="1" applyBorder="1" applyAlignment="1">
      <alignment horizontal="center"/>
    </xf>
    <xf numFmtId="2" fontId="32" fillId="4" borderId="8" xfId="0" applyNumberFormat="1" applyFont="1" applyFill="1" applyBorder="1" applyAlignment="1">
      <alignment horizontal="center"/>
    </xf>
    <xf numFmtId="0" fontId="0" fillId="5" borderId="58" xfId="0" applyFont="1" applyFill="1" applyBorder="1" applyAlignment="1"/>
    <xf numFmtId="0" fontId="0" fillId="0" borderId="58" xfId="0" applyFont="1" applyBorder="1" applyAlignment="1"/>
    <xf numFmtId="0" fontId="0" fillId="5" borderId="1" xfId="0" applyFont="1" applyFill="1" applyBorder="1" applyAlignment="1"/>
    <xf numFmtId="2" fontId="0" fillId="5" borderId="1" xfId="0" applyNumberFormat="1" applyFont="1" applyFill="1" applyBorder="1" applyAlignment="1"/>
    <xf numFmtId="49" fontId="0" fillId="5" borderId="1" xfId="0" applyNumberFormat="1" applyFont="1" applyFill="1" applyBorder="1" applyAlignment="1"/>
    <xf numFmtId="0" fontId="0" fillId="0" borderId="0" xfId="0" applyNumberFormat="1" applyFont="1" applyAlignment="1"/>
    <xf numFmtId="0" fontId="0" fillId="5" borderId="36" xfId="0" applyFont="1" applyFill="1" applyBorder="1" applyAlignment="1"/>
    <xf numFmtId="0" fontId="0" fillId="5" borderId="59" xfId="0" applyFont="1" applyFill="1" applyBorder="1" applyAlignment="1"/>
    <xf numFmtId="0" fontId="0" fillId="5" borderId="8" xfId="0" applyNumberFormat="1" applyFont="1" applyFill="1" applyBorder="1" applyAlignment="1">
      <alignment horizontal="center"/>
    </xf>
    <xf numFmtId="0" fontId="11" fillId="5" borderId="8" xfId="0" applyFont="1" applyFill="1" applyBorder="1" applyAlignment="1">
      <alignment horizontal="right" vertical="center" wrapText="1"/>
    </xf>
    <xf numFmtId="0" fontId="1" fillId="0" borderId="0" xfId="0" applyFont="1" applyAlignment="1">
      <alignment horizontal="left" wrapText="1"/>
    </xf>
    <xf numFmtId="0" fontId="0" fillId="0" borderId="0" xfId="0" applyFont="1" applyAlignment="1"/>
    <xf numFmtId="49" fontId="9" fillId="6" borderId="8" xfId="0" applyNumberFormat="1" applyFont="1" applyFill="1" applyBorder="1" applyAlignment="1">
      <alignment horizontal="center" vertical="center"/>
    </xf>
    <xf numFmtId="0" fontId="9" fillId="6" borderId="8" xfId="0" applyFont="1" applyFill="1" applyBorder="1" applyAlignment="1">
      <alignment horizontal="center" vertical="center"/>
    </xf>
    <xf numFmtId="49" fontId="5" fillId="4" borderId="2" xfId="0" applyNumberFormat="1"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11" fillId="9" borderId="8" xfId="0" applyFont="1" applyFill="1" applyBorder="1" applyAlignment="1">
      <alignment horizontal="center" vertical="center" wrapText="1"/>
    </xf>
    <xf numFmtId="49" fontId="9" fillId="6" borderId="8" xfId="0" applyNumberFormat="1" applyFont="1" applyFill="1" applyBorder="1" applyAlignment="1">
      <alignment horizontal="center" vertical="center" wrapText="1"/>
    </xf>
    <xf numFmtId="0" fontId="9" fillId="6" borderId="8" xfId="0" applyFont="1" applyFill="1" applyBorder="1" applyAlignment="1">
      <alignment horizontal="center" vertical="center" wrapText="1"/>
    </xf>
    <xf numFmtId="49" fontId="17" fillId="4" borderId="22" xfId="0" applyNumberFormat="1" applyFont="1" applyFill="1" applyBorder="1" applyAlignment="1">
      <alignment horizontal="left" vertical="center" wrapText="1"/>
    </xf>
    <xf numFmtId="0" fontId="19" fillId="4" borderId="23" xfId="0" applyFont="1" applyFill="1" applyBorder="1" applyAlignment="1">
      <alignment horizontal="left" vertical="center" wrapText="1"/>
    </xf>
    <xf numFmtId="49" fontId="16" fillId="5" borderId="21" xfId="0" applyNumberFormat="1" applyFont="1" applyFill="1" applyBorder="1" applyAlignment="1">
      <alignment horizontal="center" vertical="center" wrapText="1"/>
    </xf>
    <xf numFmtId="0" fontId="16" fillId="5" borderId="21" xfId="0" applyFont="1" applyFill="1" applyBorder="1" applyAlignment="1">
      <alignment horizontal="center" vertical="center" wrapText="1"/>
    </xf>
    <xf numFmtId="0" fontId="11" fillId="5" borderId="27" xfId="0" applyFont="1" applyFill="1" applyBorder="1" applyAlignment="1">
      <alignment horizontal="center" wrapText="1"/>
    </xf>
    <xf numFmtId="0" fontId="11" fillId="5" borderId="28" xfId="0" applyFont="1" applyFill="1" applyBorder="1" applyAlignment="1">
      <alignment horizontal="center" wrapText="1"/>
    </xf>
    <xf numFmtId="49" fontId="11" fillId="6" borderId="8" xfId="0" applyNumberFormat="1" applyFont="1" applyFill="1" applyBorder="1" applyAlignment="1">
      <alignment horizontal="center" vertical="center" wrapText="1"/>
    </xf>
    <xf numFmtId="0" fontId="11" fillId="6" borderId="8" xfId="0" applyFont="1" applyFill="1" applyBorder="1" applyAlignment="1">
      <alignment horizontal="center" vertical="center" wrapText="1"/>
    </xf>
    <xf numFmtId="1" fontId="11" fillId="7" borderId="8" xfId="0" applyNumberFormat="1" applyFont="1" applyFill="1" applyBorder="1" applyAlignment="1">
      <alignment horizontal="center" vertical="center" wrapText="1"/>
    </xf>
    <xf numFmtId="1" fontId="11" fillId="7" borderId="2" xfId="0" applyNumberFormat="1" applyFont="1" applyFill="1" applyBorder="1" applyAlignment="1">
      <alignment horizontal="center" vertical="center" wrapText="1"/>
    </xf>
    <xf numFmtId="1" fontId="11" fillId="7" borderId="3" xfId="0" applyNumberFormat="1" applyFont="1" applyFill="1" applyBorder="1" applyAlignment="1">
      <alignment horizontal="center" vertical="center" wrapText="1"/>
    </xf>
    <xf numFmtId="1" fontId="11" fillId="7" borderId="4" xfId="0" applyNumberFormat="1" applyFont="1" applyFill="1" applyBorder="1" applyAlignment="1">
      <alignment horizontal="center" vertical="center" wrapText="1"/>
    </xf>
    <xf numFmtId="0" fontId="11" fillId="7" borderId="8" xfId="0" applyNumberFormat="1" applyFont="1" applyFill="1" applyBorder="1" applyAlignment="1">
      <alignment horizontal="center" vertical="center"/>
    </xf>
    <xf numFmtId="0" fontId="11" fillId="7" borderId="8" xfId="0" applyFont="1" applyFill="1" applyBorder="1" applyAlignment="1">
      <alignment horizontal="center" vertical="center"/>
    </xf>
    <xf numFmtId="49" fontId="17" fillId="6" borderId="26" xfId="0" applyNumberFormat="1" applyFont="1" applyFill="1" applyBorder="1" applyAlignment="1">
      <alignment horizontal="center" vertical="center"/>
    </xf>
    <xf numFmtId="0" fontId="17" fillId="6" borderId="34" xfId="0" applyFont="1" applyFill="1" applyBorder="1" applyAlignment="1">
      <alignment horizontal="center" vertical="center"/>
    </xf>
    <xf numFmtId="49" fontId="17" fillId="4" borderId="26" xfId="0" applyNumberFormat="1" applyFont="1" applyFill="1" applyBorder="1" applyAlignment="1">
      <alignment horizontal="center" vertical="center"/>
    </xf>
    <xf numFmtId="0" fontId="17" fillId="4" borderId="34" xfId="0" applyFont="1" applyFill="1" applyBorder="1" applyAlignment="1">
      <alignment horizontal="center" vertical="center"/>
    </xf>
    <xf numFmtId="49" fontId="16" fillId="5" borderId="29" xfId="0" applyNumberFormat="1" applyFont="1" applyFill="1" applyBorder="1" applyAlignment="1">
      <alignment horizontal="center" vertical="center"/>
    </xf>
    <xf numFmtId="0" fontId="16" fillId="5" borderId="32" xfId="0" applyFont="1" applyFill="1" applyBorder="1" applyAlignment="1">
      <alignment horizontal="center" vertical="center"/>
    </xf>
    <xf numFmtId="0" fontId="14" fillId="5" borderId="14" xfId="0" applyFont="1" applyFill="1" applyBorder="1" applyAlignment="1">
      <alignment horizontal="center" vertical="center"/>
    </xf>
    <xf numFmtId="0" fontId="14" fillId="5" borderId="15" xfId="0" applyFont="1" applyFill="1" applyBorder="1" applyAlignment="1">
      <alignment horizontal="center" vertical="center"/>
    </xf>
    <xf numFmtId="49" fontId="6" fillId="6" borderId="8" xfId="0" applyNumberFormat="1" applyFont="1" applyFill="1" applyBorder="1" applyAlignment="1">
      <alignment horizontal="center" vertical="center" wrapText="1"/>
    </xf>
    <xf numFmtId="0" fontId="6" fillId="6" borderId="8" xfId="0" applyFont="1" applyFill="1" applyBorder="1" applyAlignment="1">
      <alignment horizontal="center" vertical="center" wrapText="1"/>
    </xf>
    <xf numFmtId="49" fontId="17" fillId="6" borderId="8" xfId="0" applyNumberFormat="1" applyFont="1" applyFill="1" applyBorder="1" applyAlignment="1">
      <alignment horizontal="center" vertical="center"/>
    </xf>
    <xf numFmtId="0" fontId="17" fillId="6" borderId="8" xfId="0" applyFont="1" applyFill="1" applyBorder="1" applyAlignment="1">
      <alignment horizontal="center" vertical="center"/>
    </xf>
    <xf numFmtId="49" fontId="22" fillId="6" borderId="8" xfId="0" applyNumberFormat="1" applyFont="1" applyFill="1" applyBorder="1" applyAlignment="1">
      <alignment horizontal="center" vertical="center"/>
    </xf>
    <xf numFmtId="0" fontId="22" fillId="6" borderId="8" xfId="0" applyFont="1" applyFill="1" applyBorder="1" applyAlignment="1">
      <alignment horizontal="center" vertical="center"/>
    </xf>
    <xf numFmtId="0" fontId="14" fillId="4" borderId="26" xfId="0" applyNumberFormat="1" applyFont="1" applyFill="1" applyBorder="1" applyAlignment="1">
      <alignment horizontal="center" vertical="center"/>
    </xf>
    <xf numFmtId="0" fontId="14" fillId="4" borderId="37" xfId="0" applyFont="1" applyFill="1" applyBorder="1" applyAlignment="1">
      <alignment horizontal="center" vertical="center"/>
    </xf>
    <xf numFmtId="0" fontId="14" fillId="4" borderId="34" xfId="0" applyFont="1" applyFill="1" applyBorder="1" applyAlignment="1">
      <alignment horizontal="center" vertical="center"/>
    </xf>
    <xf numFmtId="0" fontId="14" fillId="5" borderId="8" xfId="0" applyNumberFormat="1" applyFont="1" applyFill="1" applyBorder="1" applyAlignment="1">
      <alignment horizontal="center" vertical="center"/>
    </xf>
    <xf numFmtId="0" fontId="14" fillId="5" borderId="8" xfId="0" applyFont="1" applyFill="1" applyBorder="1" applyAlignment="1">
      <alignment horizontal="center" vertical="center"/>
    </xf>
    <xf numFmtId="49" fontId="14" fillId="5" borderId="8" xfId="0" applyNumberFormat="1" applyFont="1" applyFill="1" applyBorder="1" applyAlignment="1">
      <alignment horizontal="left" vertical="center"/>
    </xf>
    <xf numFmtId="0" fontId="14" fillId="5" borderId="8" xfId="0" applyFont="1" applyFill="1" applyBorder="1" applyAlignment="1">
      <alignment horizontal="left" vertical="center"/>
    </xf>
    <xf numFmtId="0" fontId="23" fillId="5" borderId="26" xfId="0" applyNumberFormat="1" applyFont="1" applyFill="1" applyBorder="1" applyAlignment="1">
      <alignment horizontal="center" vertical="center"/>
    </xf>
    <xf numFmtId="0" fontId="23" fillId="5" borderId="37" xfId="0" applyFont="1" applyFill="1" applyBorder="1" applyAlignment="1">
      <alignment horizontal="center" vertical="center"/>
    </xf>
    <xf numFmtId="0" fontId="23" fillId="5" borderId="34" xfId="0" applyFont="1" applyFill="1" applyBorder="1" applyAlignment="1">
      <alignment horizontal="center" vertical="center"/>
    </xf>
    <xf numFmtId="49" fontId="17" fillId="6" borderId="2" xfId="0" applyNumberFormat="1" applyFont="1" applyFill="1" applyBorder="1" applyAlignment="1">
      <alignment horizontal="center" vertical="center"/>
    </xf>
    <xf numFmtId="0" fontId="17" fillId="6" borderId="4" xfId="0" applyFont="1" applyFill="1" applyBorder="1" applyAlignment="1">
      <alignment horizontal="center" vertical="center"/>
    </xf>
    <xf numFmtId="3" fontId="11" fillId="7" borderId="8" xfId="0" applyNumberFormat="1" applyFont="1" applyFill="1" applyBorder="1" applyAlignment="1">
      <alignment horizontal="center" vertical="center"/>
    </xf>
    <xf numFmtId="4" fontId="11" fillId="7" borderId="8" xfId="0" applyNumberFormat="1" applyFont="1" applyFill="1" applyBorder="1" applyAlignment="1">
      <alignment horizontal="center" vertical="center"/>
    </xf>
    <xf numFmtId="0" fontId="11" fillId="9" borderId="8" xfId="0" applyFont="1" applyFill="1" applyBorder="1" applyAlignment="1">
      <alignment horizontal="center" vertical="center"/>
    </xf>
    <xf numFmtId="49" fontId="19" fillId="4" borderId="22" xfId="0" applyNumberFormat="1" applyFont="1" applyFill="1" applyBorder="1" applyAlignment="1">
      <alignment horizontal="left" vertical="center" wrapText="1"/>
    </xf>
    <xf numFmtId="0" fontId="17" fillId="6" borderId="2" xfId="0" applyFont="1" applyFill="1" applyBorder="1" applyAlignment="1">
      <alignment horizontal="center" vertical="center"/>
    </xf>
    <xf numFmtId="49" fontId="16" fillId="5" borderId="21" xfId="0" applyNumberFormat="1" applyFont="1" applyFill="1" applyBorder="1" applyAlignment="1">
      <alignment horizontal="center" vertical="center"/>
    </xf>
    <xf numFmtId="0" fontId="16" fillId="5" borderId="21" xfId="0" applyFont="1" applyFill="1" applyBorder="1" applyAlignment="1">
      <alignment horizontal="center" vertical="center"/>
    </xf>
    <xf numFmtId="49" fontId="11" fillId="6" borderId="8" xfId="0" applyNumberFormat="1" applyFont="1" applyFill="1" applyBorder="1" applyAlignment="1">
      <alignment horizontal="center" vertical="center"/>
    </xf>
    <xf numFmtId="0" fontId="11" fillId="6" borderId="8" xfId="0" applyFont="1" applyFill="1" applyBorder="1" applyAlignment="1">
      <alignment horizontal="center" vertical="center"/>
    </xf>
    <xf numFmtId="0" fontId="22" fillId="6" borderId="2" xfId="0" applyFont="1" applyFill="1" applyBorder="1" applyAlignment="1">
      <alignment horizontal="center" vertical="center"/>
    </xf>
    <xf numFmtId="49" fontId="14" fillId="7" borderId="26" xfId="0" applyNumberFormat="1" applyFont="1" applyFill="1" applyBorder="1" applyAlignment="1">
      <alignment horizontal="left" vertical="center" wrapText="1"/>
    </xf>
    <xf numFmtId="49" fontId="14" fillId="7" borderId="34" xfId="0" applyNumberFormat="1" applyFont="1" applyFill="1" applyBorder="1" applyAlignment="1">
      <alignment horizontal="left" vertical="center" wrapText="1"/>
    </xf>
    <xf numFmtId="49" fontId="11" fillId="7" borderId="2" xfId="0" applyNumberFormat="1" applyFont="1" applyFill="1" applyBorder="1" applyAlignment="1">
      <alignment horizontal="center" vertical="center"/>
    </xf>
    <xf numFmtId="0" fontId="11" fillId="7" borderId="4" xfId="0" applyFont="1" applyFill="1" applyBorder="1" applyAlignment="1">
      <alignment horizontal="center" vertical="center"/>
    </xf>
    <xf numFmtId="49" fontId="11" fillId="5" borderId="26" xfId="0" applyNumberFormat="1" applyFont="1" applyFill="1" applyBorder="1" applyAlignment="1">
      <alignment horizontal="center" vertical="center" wrapText="1"/>
    </xf>
    <xf numFmtId="0" fontId="11" fillId="5" borderId="34" xfId="0" applyFont="1" applyFill="1" applyBorder="1" applyAlignment="1">
      <alignment horizontal="center" vertical="center" wrapText="1"/>
    </xf>
    <xf numFmtId="49" fontId="11" fillId="5" borderId="26" xfId="0" applyNumberFormat="1" applyFont="1" applyFill="1" applyBorder="1" applyAlignment="1">
      <alignment horizontal="right" vertical="center"/>
    </xf>
    <xf numFmtId="0" fontId="11" fillId="5" borderId="34" xfId="0" applyFont="1" applyFill="1" applyBorder="1" applyAlignment="1">
      <alignment horizontal="right" vertical="center"/>
    </xf>
    <xf numFmtId="164" fontId="11" fillId="7" borderId="26" xfId="0" applyNumberFormat="1" applyFont="1" applyFill="1" applyBorder="1" applyAlignment="1">
      <alignment horizontal="center" vertical="center"/>
    </xf>
    <xf numFmtId="164" fontId="11" fillId="7" borderId="34" xfId="0" applyNumberFormat="1" applyFont="1" applyFill="1" applyBorder="1" applyAlignment="1">
      <alignment horizontal="center" vertical="center"/>
    </xf>
    <xf numFmtId="49" fontId="11" fillId="6" borderId="2" xfId="0" applyNumberFormat="1"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4" fillId="5" borderId="26" xfId="0" applyNumberFormat="1" applyFont="1" applyFill="1" applyBorder="1" applyAlignment="1">
      <alignment horizontal="center" vertical="center"/>
    </xf>
    <xf numFmtId="0" fontId="14" fillId="5" borderId="34" xfId="0" applyFont="1" applyFill="1" applyBorder="1" applyAlignment="1">
      <alignment horizontal="center" vertical="center"/>
    </xf>
    <xf numFmtId="49" fontId="27" fillId="5" borderId="2" xfId="0" applyNumberFormat="1" applyFont="1" applyFill="1" applyBorder="1" applyAlignment="1">
      <alignment horizontal="center" vertical="center" wrapText="1"/>
    </xf>
    <xf numFmtId="0" fontId="27" fillId="5" borderId="3" xfId="0" applyFont="1" applyFill="1" applyBorder="1" applyAlignment="1">
      <alignment horizontal="center" vertical="center" wrapText="1"/>
    </xf>
    <xf numFmtId="0" fontId="27" fillId="5" borderId="3" xfId="0" applyFont="1" applyFill="1" applyBorder="1" applyAlignment="1">
      <alignment horizontal="center" vertical="center"/>
    </xf>
    <xf numFmtId="0" fontId="27" fillId="5" borderId="4" xfId="0" applyFont="1" applyFill="1" applyBorder="1" applyAlignment="1">
      <alignment horizontal="center" vertical="center"/>
    </xf>
    <xf numFmtId="49" fontId="11" fillId="6" borderId="2" xfId="0" applyNumberFormat="1" applyFont="1" applyFill="1" applyBorder="1" applyAlignment="1">
      <alignment horizontal="center" vertical="center"/>
    </xf>
    <xf numFmtId="0" fontId="11" fillId="6" borderId="3" xfId="0" applyFont="1" applyFill="1" applyBorder="1" applyAlignment="1">
      <alignment horizontal="center" vertical="center"/>
    </xf>
    <xf numFmtId="0" fontId="11" fillId="6" borderId="4" xfId="0" applyFont="1" applyFill="1" applyBorder="1" applyAlignment="1">
      <alignment horizontal="center" vertical="center"/>
    </xf>
    <xf numFmtId="49" fontId="14" fillId="5" borderId="2" xfId="0" applyNumberFormat="1" applyFont="1" applyFill="1" applyBorder="1" applyAlignment="1">
      <alignment horizontal="left" vertical="center" wrapText="1"/>
    </xf>
    <xf numFmtId="0" fontId="14" fillId="5" borderId="4" xfId="0" applyFont="1" applyFill="1" applyBorder="1" applyAlignment="1">
      <alignment horizontal="left" vertical="center" wrapText="1"/>
    </xf>
    <xf numFmtId="3" fontId="11" fillId="7" borderId="2" xfId="0" applyNumberFormat="1" applyFont="1" applyFill="1" applyBorder="1" applyAlignment="1">
      <alignment horizontal="center" vertical="center"/>
    </xf>
    <xf numFmtId="3" fontId="11" fillId="7" borderId="4" xfId="0" applyNumberFormat="1" applyFont="1" applyFill="1" applyBorder="1" applyAlignment="1">
      <alignment horizontal="center" vertical="center"/>
    </xf>
    <xf numFmtId="0" fontId="11" fillId="6" borderId="2" xfId="0" applyFont="1" applyFill="1" applyBorder="1" applyAlignment="1">
      <alignment horizontal="center" vertical="center"/>
    </xf>
    <xf numFmtId="49" fontId="14" fillId="6" borderId="26" xfId="0" applyNumberFormat="1" applyFont="1" applyFill="1" applyBorder="1" applyAlignment="1">
      <alignment horizontal="left" vertical="center"/>
    </xf>
    <xf numFmtId="0" fontId="14" fillId="6" borderId="34" xfId="0" applyFont="1" applyFill="1" applyBorder="1" applyAlignment="1">
      <alignment horizontal="left" vertical="center"/>
    </xf>
    <xf numFmtId="49" fontId="11" fillId="6" borderId="38" xfId="0" applyNumberFormat="1" applyFont="1" applyFill="1" applyBorder="1" applyAlignment="1">
      <alignment horizontal="center" vertical="center" wrapText="1"/>
    </xf>
    <xf numFmtId="49" fontId="14" fillId="6" borderId="2" xfId="0" applyNumberFormat="1"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5" borderId="37" xfId="0" applyFont="1" applyFill="1" applyBorder="1" applyAlignment="1">
      <alignment horizontal="center" vertical="center"/>
    </xf>
    <xf numFmtId="49" fontId="14" fillId="5" borderId="8" xfId="0" applyNumberFormat="1" applyFont="1" applyFill="1" applyBorder="1" applyAlignment="1">
      <alignment horizontal="left" vertical="center" wrapText="1"/>
    </xf>
    <xf numFmtId="0" fontId="14" fillId="5" borderId="8" xfId="0" applyFont="1" applyFill="1" applyBorder="1" applyAlignment="1">
      <alignment horizontal="left" vertical="center" wrapText="1"/>
    </xf>
    <xf numFmtId="49" fontId="11" fillId="7" borderId="8" xfId="0" applyNumberFormat="1" applyFont="1" applyFill="1" applyBorder="1" applyAlignment="1">
      <alignment horizontal="center" vertical="center"/>
    </xf>
    <xf numFmtId="49" fontId="22" fillId="6" borderId="2" xfId="0" applyNumberFormat="1" applyFont="1" applyFill="1" applyBorder="1" applyAlignment="1">
      <alignment horizontal="center" vertical="center"/>
    </xf>
    <xf numFmtId="0" fontId="22" fillId="6" borderId="3" xfId="0" applyFont="1" applyFill="1" applyBorder="1" applyAlignment="1">
      <alignment horizontal="center" vertical="center"/>
    </xf>
    <xf numFmtId="0" fontId="22" fillId="6" borderId="4" xfId="0" applyFont="1" applyFill="1" applyBorder="1" applyAlignment="1">
      <alignment horizontal="center" vertical="center"/>
    </xf>
    <xf numFmtId="0" fontId="19" fillId="4" borderId="41" xfId="0" applyFont="1" applyFill="1" applyBorder="1" applyAlignment="1">
      <alignment horizontal="left" vertical="center" wrapText="1"/>
    </xf>
    <xf numFmtId="49" fontId="15" fillId="6" borderId="8" xfId="0" applyNumberFormat="1" applyFont="1" applyFill="1" applyBorder="1" applyAlignment="1">
      <alignment horizontal="center" vertical="center" wrapText="1"/>
    </xf>
    <xf numFmtId="0" fontId="15" fillId="6" borderId="8" xfId="0" applyFont="1" applyFill="1" applyBorder="1" applyAlignment="1">
      <alignment horizontal="center" vertical="center" wrapText="1"/>
    </xf>
    <xf numFmtId="49" fontId="11" fillId="7" borderId="2" xfId="0" applyNumberFormat="1" applyFont="1" applyFill="1" applyBorder="1" applyAlignment="1">
      <alignment horizontal="center" vertical="center" wrapText="1"/>
    </xf>
    <xf numFmtId="0" fontId="11" fillId="7" borderId="4" xfId="0" applyFont="1" applyFill="1" applyBorder="1" applyAlignment="1">
      <alignment horizontal="center" vertical="center" wrapText="1"/>
    </xf>
    <xf numFmtId="49" fontId="15" fillId="6" borderId="2" xfId="0" applyNumberFormat="1" applyFont="1" applyFill="1" applyBorder="1" applyAlignment="1">
      <alignment horizontal="center" vertical="center" wrapText="1"/>
    </xf>
    <xf numFmtId="0" fontId="15" fillId="6" borderId="3" xfId="0" applyFont="1" applyFill="1" applyBorder="1" applyAlignment="1">
      <alignment horizontal="center" vertical="center" wrapText="1"/>
    </xf>
    <xf numFmtId="0" fontId="15" fillId="6" borderId="4" xfId="0" applyFont="1" applyFill="1" applyBorder="1" applyAlignment="1">
      <alignment horizontal="center" vertical="center" wrapText="1"/>
    </xf>
    <xf numFmtId="49" fontId="16" fillId="5" borderId="29" xfId="0" applyNumberFormat="1" applyFont="1" applyFill="1" applyBorder="1" applyAlignment="1">
      <alignment horizontal="center" vertical="center" wrapText="1"/>
    </xf>
    <xf numFmtId="0" fontId="16" fillId="5" borderId="32" xfId="0" applyFont="1" applyFill="1" applyBorder="1" applyAlignment="1">
      <alignment horizontal="center" vertical="center" wrapText="1"/>
    </xf>
    <xf numFmtId="0" fontId="16" fillId="5" borderId="40" xfId="0" applyFont="1" applyFill="1" applyBorder="1" applyAlignment="1">
      <alignment horizontal="center" vertical="center" wrapText="1"/>
    </xf>
    <xf numFmtId="0" fontId="20" fillId="5" borderId="11" xfId="0" applyFont="1" applyFill="1" applyBorder="1" applyAlignment="1">
      <alignment wrapText="1"/>
    </xf>
    <xf numFmtId="0" fontId="0" fillId="5" borderId="11" xfId="0" applyFont="1" applyFill="1" applyBorder="1" applyAlignment="1">
      <alignment wrapText="1"/>
    </xf>
    <xf numFmtId="49" fontId="22" fillId="6" borderId="8" xfId="0" applyNumberFormat="1" applyFont="1" applyFill="1" applyBorder="1" applyAlignment="1">
      <alignment horizontal="center" wrapText="1"/>
    </xf>
    <xf numFmtId="0" fontId="22" fillId="6" borderId="8" xfId="0" applyFont="1" applyFill="1" applyBorder="1" applyAlignment="1">
      <alignment horizontal="center" wrapText="1"/>
    </xf>
    <xf numFmtId="49" fontId="16" fillId="5" borderId="39" xfId="0" applyNumberFormat="1" applyFont="1" applyFill="1" applyBorder="1" applyAlignment="1">
      <alignment horizontal="center" vertical="center"/>
    </xf>
    <xf numFmtId="0" fontId="16" fillId="5" borderId="23" xfId="0" applyFont="1" applyFill="1" applyBorder="1" applyAlignment="1">
      <alignment horizontal="center" vertical="center"/>
    </xf>
    <xf numFmtId="0" fontId="16" fillId="5" borderId="40" xfId="0" applyFont="1" applyFill="1" applyBorder="1" applyAlignment="1">
      <alignment horizontal="center" vertical="center"/>
    </xf>
    <xf numFmtId="49" fontId="19" fillId="4" borderId="22" xfId="0" applyNumberFormat="1"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41" xfId="0" applyFont="1" applyFill="1" applyBorder="1" applyAlignment="1">
      <alignment horizontal="center" vertical="center" wrapText="1"/>
    </xf>
    <xf numFmtId="49" fontId="22" fillId="6" borderId="8" xfId="0" applyNumberFormat="1" applyFont="1" applyFill="1" applyBorder="1" applyAlignment="1">
      <alignment horizontal="center"/>
    </xf>
    <xf numFmtId="0" fontId="22" fillId="6" borderId="8" xfId="0" applyFont="1" applyFill="1" applyBorder="1" applyAlignment="1">
      <alignment horizontal="center"/>
    </xf>
    <xf numFmtId="49" fontId="19" fillId="4" borderId="46" xfId="0" applyNumberFormat="1" applyFont="1" applyFill="1" applyBorder="1" applyAlignment="1">
      <alignment horizontal="left" vertical="center" wrapText="1"/>
    </xf>
    <xf numFmtId="0" fontId="19" fillId="4" borderId="47" xfId="0" applyFont="1" applyFill="1" applyBorder="1" applyAlignment="1">
      <alignment horizontal="left" vertical="center" wrapText="1"/>
    </xf>
    <xf numFmtId="49" fontId="9" fillId="6" borderId="46" xfId="0" applyNumberFormat="1"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3" fontId="14" fillId="9" borderId="33" xfId="0" applyNumberFormat="1" applyFont="1" applyFill="1" applyBorder="1" applyAlignment="1">
      <alignment horizontal="center" vertical="center"/>
    </xf>
    <xf numFmtId="3" fontId="14" fillId="9" borderId="16" xfId="0" applyNumberFormat="1" applyFont="1" applyFill="1" applyBorder="1" applyAlignment="1">
      <alignment horizontal="center" vertical="center"/>
    </xf>
    <xf numFmtId="3" fontId="14" fillId="9" borderId="12" xfId="0" applyNumberFormat="1" applyFont="1" applyFill="1" applyBorder="1" applyAlignment="1">
      <alignment horizontal="center" vertical="center"/>
    </xf>
    <xf numFmtId="3" fontId="14" fillId="9" borderId="49" xfId="0" applyNumberFormat="1" applyFont="1" applyFill="1" applyBorder="1" applyAlignment="1">
      <alignment horizontal="center" vertical="center"/>
    </xf>
    <xf numFmtId="3" fontId="14" fillId="9" borderId="9" xfId="0" applyNumberFormat="1" applyFont="1" applyFill="1" applyBorder="1" applyAlignment="1">
      <alignment horizontal="center" vertical="center"/>
    </xf>
    <xf numFmtId="3" fontId="14" fillId="9" borderId="50" xfId="0" applyNumberFormat="1" applyFont="1" applyFill="1" applyBorder="1" applyAlignment="1">
      <alignment horizontal="center" vertical="center"/>
    </xf>
    <xf numFmtId="49" fontId="11" fillId="7" borderId="8" xfId="0" applyNumberFormat="1" applyFont="1" applyFill="1" applyBorder="1" applyAlignment="1">
      <alignment horizontal="center" vertical="center" wrapText="1"/>
    </xf>
    <xf numFmtId="0" fontId="11" fillId="7" borderId="8" xfId="0" applyFont="1" applyFill="1" applyBorder="1" applyAlignment="1">
      <alignment horizontal="center" vertical="center" wrapText="1"/>
    </xf>
    <xf numFmtId="49" fontId="14" fillId="5" borderId="8" xfId="0" applyNumberFormat="1" applyFont="1" applyFill="1" applyBorder="1" applyAlignment="1">
      <alignment horizontal="center" vertical="center" wrapText="1"/>
    </xf>
    <xf numFmtId="0" fontId="14" fillId="5" borderId="8" xfId="0" applyFont="1" applyFill="1" applyBorder="1" applyAlignment="1">
      <alignment horizontal="center" vertical="center" wrapText="1"/>
    </xf>
    <xf numFmtId="49" fontId="18" fillId="6" borderId="8" xfId="0" applyNumberFormat="1" applyFont="1" applyFill="1" applyBorder="1" applyAlignment="1">
      <alignment horizontal="center" vertical="center" wrapText="1"/>
    </xf>
    <xf numFmtId="0" fontId="18" fillId="6" borderId="8" xfId="0" applyFont="1" applyFill="1" applyBorder="1" applyAlignment="1">
      <alignment horizontal="center" vertical="center" wrapText="1"/>
    </xf>
    <xf numFmtId="49" fontId="10" fillId="6" borderId="8" xfId="0" applyNumberFormat="1" applyFont="1" applyFill="1" applyBorder="1" applyAlignment="1">
      <alignment horizontal="center" vertical="center" wrapText="1"/>
    </xf>
    <xf numFmtId="0" fontId="10" fillId="6" borderId="8" xfId="0" applyFont="1" applyFill="1" applyBorder="1" applyAlignment="1">
      <alignment horizontal="center" vertical="center" wrapText="1"/>
    </xf>
    <xf numFmtId="49" fontId="18" fillId="6" borderId="2" xfId="0" applyNumberFormat="1" applyFont="1" applyFill="1" applyBorder="1" applyAlignment="1">
      <alignment horizontal="center" vertical="center" wrapText="1"/>
    </xf>
    <xf numFmtId="0" fontId="18" fillId="6" borderId="4" xfId="0" applyFont="1" applyFill="1" applyBorder="1" applyAlignment="1">
      <alignment horizontal="center" vertical="center" wrapText="1"/>
    </xf>
    <xf numFmtId="49" fontId="16" fillId="5" borderId="44" xfId="0" applyNumberFormat="1" applyFont="1" applyFill="1" applyBorder="1" applyAlignment="1">
      <alignment horizontal="center" vertical="center"/>
    </xf>
    <xf numFmtId="0" fontId="16" fillId="5" borderId="45" xfId="0" applyFont="1" applyFill="1" applyBorder="1" applyAlignment="1">
      <alignment horizontal="center" vertical="center"/>
    </xf>
    <xf numFmtId="0" fontId="14" fillId="13" borderId="2" xfId="0" applyFont="1" applyFill="1" applyBorder="1" applyAlignment="1">
      <alignment horizontal="center" vertical="center" wrapText="1"/>
    </xf>
    <xf numFmtId="0" fontId="14" fillId="13" borderId="3" xfId="0" applyFont="1" applyFill="1" applyBorder="1" applyAlignment="1">
      <alignment horizontal="center" vertical="center" wrapText="1"/>
    </xf>
    <xf numFmtId="0" fontId="14" fillId="13" borderId="4" xfId="0" applyFont="1" applyFill="1" applyBorder="1" applyAlignment="1">
      <alignment horizontal="center" vertical="center" wrapText="1"/>
    </xf>
    <xf numFmtId="49" fontId="11" fillId="5" borderId="2" xfId="0" applyNumberFormat="1"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0" fillId="12" borderId="2" xfId="0" applyFont="1" applyFill="1" applyBorder="1" applyAlignment="1">
      <alignment vertical="center" wrapText="1"/>
    </xf>
    <xf numFmtId="0" fontId="0" fillId="12" borderId="3" xfId="0" applyFont="1" applyFill="1" applyBorder="1" applyAlignment="1">
      <alignment vertical="center" wrapText="1"/>
    </xf>
    <xf numFmtId="0" fontId="0" fillId="12" borderId="4" xfId="0" applyFont="1" applyFill="1" applyBorder="1" applyAlignment="1">
      <alignment vertical="center" wrapText="1"/>
    </xf>
    <xf numFmtId="0" fontId="14" fillId="12" borderId="2" xfId="0" applyFont="1" applyFill="1" applyBorder="1" applyAlignment="1">
      <alignment horizontal="center" vertical="center" wrapText="1"/>
    </xf>
    <xf numFmtId="0" fontId="14" fillId="12" borderId="3" xfId="0" applyFont="1" applyFill="1" applyBorder="1" applyAlignment="1">
      <alignment horizontal="center" vertical="center" wrapText="1"/>
    </xf>
    <xf numFmtId="0" fontId="14" fillId="12" borderId="4" xfId="0" applyFont="1" applyFill="1" applyBorder="1" applyAlignment="1">
      <alignment horizontal="center" vertical="center" wrapText="1"/>
    </xf>
    <xf numFmtId="49" fontId="22" fillId="6" borderId="8" xfId="0" applyNumberFormat="1" applyFont="1" applyFill="1" applyBorder="1" applyAlignment="1">
      <alignment horizontal="center" vertical="center" wrapText="1"/>
    </xf>
    <xf numFmtId="0" fontId="22" fillId="6" borderId="8" xfId="0" applyFont="1" applyFill="1" applyBorder="1" applyAlignment="1">
      <alignment horizontal="center" vertical="center" wrapText="1"/>
    </xf>
    <xf numFmtId="0" fontId="15" fillId="7" borderId="8" xfId="0" applyFont="1" applyFill="1" applyBorder="1" applyAlignment="1">
      <alignment horizontal="left" vertical="center" wrapText="1"/>
    </xf>
    <xf numFmtId="0" fontId="11" fillId="7" borderId="8" xfId="0" applyFont="1" applyFill="1" applyBorder="1" applyAlignment="1">
      <alignment horizontal="left" vertical="center" wrapText="1"/>
    </xf>
    <xf numFmtId="49" fontId="11" fillId="7" borderId="8" xfId="0" applyNumberFormat="1" applyFont="1" applyFill="1" applyBorder="1" applyAlignment="1">
      <alignment horizontal="left" vertical="center" wrapText="1"/>
    </xf>
    <xf numFmtId="0" fontId="14" fillId="5" borderId="8" xfId="0" applyNumberFormat="1" applyFont="1" applyFill="1" applyBorder="1" applyAlignment="1">
      <alignment horizontal="center" vertical="center" wrapText="1"/>
    </xf>
    <xf numFmtId="0" fontId="14" fillId="13" borderId="8" xfId="0" applyFont="1" applyFill="1" applyBorder="1" applyAlignment="1">
      <alignment horizontal="center" vertical="center" wrapText="1"/>
    </xf>
    <xf numFmtId="0" fontId="14" fillId="7" borderId="8" xfId="0" applyFont="1" applyFill="1" applyBorder="1" applyAlignment="1">
      <alignment horizontal="left" vertical="center" wrapText="1"/>
    </xf>
    <xf numFmtId="0" fontId="11" fillId="13" borderId="8" xfId="0" applyFont="1" applyFill="1" applyBorder="1" applyAlignment="1">
      <alignment horizontal="center" vertical="center" wrapText="1"/>
    </xf>
    <xf numFmtId="49" fontId="25" fillId="5" borderId="11" xfId="0" applyNumberFormat="1" applyFont="1" applyFill="1" applyBorder="1" applyAlignment="1">
      <alignment horizontal="center" vertical="center" wrapText="1"/>
    </xf>
    <xf numFmtId="0" fontId="25" fillId="5" borderId="11" xfId="0" applyFont="1" applyFill="1" applyBorder="1" applyAlignment="1">
      <alignment horizontal="center" vertical="center" wrapText="1"/>
    </xf>
    <xf numFmtId="49" fontId="14" fillId="5" borderId="11" xfId="0" applyNumberFormat="1"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1" fillId="5" borderId="12" xfId="0" applyNumberFormat="1"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4" fillId="4" borderId="11" xfId="0" applyNumberFormat="1" applyFont="1" applyFill="1" applyBorder="1" applyAlignment="1">
      <alignment horizontal="center" vertical="center" wrapText="1"/>
    </xf>
    <xf numFmtId="0" fontId="14" fillId="4" borderId="11" xfId="0" applyFont="1" applyFill="1" applyBorder="1" applyAlignment="1">
      <alignment horizontal="center" vertical="center" wrapText="1"/>
    </xf>
    <xf numFmtId="0" fontId="0" fillId="4" borderId="11" xfId="0" applyNumberFormat="1" applyFont="1" applyFill="1" applyBorder="1" applyAlignment="1">
      <alignment vertical="center" wrapText="1"/>
    </xf>
    <xf numFmtId="0" fontId="0" fillId="4" borderId="11" xfId="0" applyFont="1" applyFill="1" applyBorder="1" applyAlignment="1">
      <alignment vertical="center" wrapText="1"/>
    </xf>
    <xf numFmtId="0" fontId="0" fillId="5" borderId="12" xfId="0" applyNumberFormat="1" applyFont="1" applyFill="1" applyBorder="1" applyAlignment="1">
      <alignment vertical="center" wrapText="1"/>
    </xf>
    <xf numFmtId="0" fontId="0" fillId="5" borderId="12" xfId="0" applyFont="1" applyFill="1" applyBorder="1" applyAlignment="1">
      <alignment vertical="center" wrapText="1"/>
    </xf>
    <xf numFmtId="49" fontId="11" fillId="5" borderId="8" xfId="0" applyNumberFormat="1" applyFont="1" applyFill="1" applyBorder="1" applyAlignment="1">
      <alignment horizontal="center" vertical="center" wrapText="1"/>
    </xf>
    <xf numFmtId="0" fontId="11" fillId="5" borderId="8" xfId="0" applyFont="1" applyFill="1" applyBorder="1" applyAlignment="1">
      <alignment horizontal="center" vertical="center" wrapText="1"/>
    </xf>
    <xf numFmtId="0" fontId="14" fillId="5" borderId="8" xfId="0" applyFont="1" applyFill="1" applyBorder="1" applyAlignment="1">
      <alignment horizontal="left" wrapText="1"/>
    </xf>
    <xf numFmtId="49" fontId="10" fillId="7" borderId="8" xfId="0" applyNumberFormat="1" applyFont="1" applyFill="1" applyBorder="1" applyAlignment="1">
      <alignment horizontal="left" vertical="center" wrapText="1"/>
    </xf>
    <xf numFmtId="0" fontId="10" fillId="7" borderId="8" xfId="0" applyFont="1" applyFill="1" applyBorder="1" applyAlignment="1">
      <alignment horizontal="left" vertical="center" wrapText="1"/>
    </xf>
    <xf numFmtId="49" fontId="19" fillId="4" borderId="57" xfId="0" applyNumberFormat="1" applyFont="1" applyFill="1" applyBorder="1" applyAlignment="1">
      <alignment horizontal="left" vertical="center" wrapText="1"/>
    </xf>
    <xf numFmtId="0" fontId="19" fillId="4" borderId="57" xfId="0" applyFont="1" applyFill="1" applyBorder="1" applyAlignment="1">
      <alignment horizontal="left" vertical="center" wrapText="1"/>
    </xf>
    <xf numFmtId="49" fontId="16" fillId="5" borderId="39" xfId="0" applyNumberFormat="1" applyFont="1" applyFill="1" applyBorder="1" applyAlignment="1">
      <alignment horizontal="center" vertical="center" wrapText="1"/>
    </xf>
    <xf numFmtId="0" fontId="16" fillId="5" borderId="23" xfId="0" applyFont="1" applyFill="1" applyBorder="1" applyAlignment="1">
      <alignment horizontal="center" vertical="center" wrapText="1"/>
    </xf>
    <xf numFmtId="0" fontId="15" fillId="13" borderId="8" xfId="0" applyFont="1" applyFill="1" applyBorder="1" applyAlignment="1">
      <alignment horizontal="center" vertical="center" wrapText="1"/>
    </xf>
    <xf numFmtId="49" fontId="4" fillId="14" borderId="26" xfId="0" applyNumberFormat="1" applyFont="1" applyFill="1" applyBorder="1" applyAlignment="1">
      <alignment horizontal="center" vertical="center"/>
    </xf>
    <xf numFmtId="0" fontId="4" fillId="14" borderId="37" xfId="0" applyFont="1" applyFill="1" applyBorder="1" applyAlignment="1">
      <alignment horizontal="center" vertical="center"/>
    </xf>
    <xf numFmtId="0" fontId="4" fillId="14" borderId="34" xfId="0" applyFont="1" applyFill="1" applyBorder="1" applyAlignment="1">
      <alignment horizontal="center" vertical="center"/>
    </xf>
    <xf numFmtId="49" fontId="16" fillId="5" borderId="36" xfId="0" applyNumberFormat="1" applyFont="1" applyFill="1" applyBorder="1" applyAlignment="1">
      <alignment horizontal="center" vertical="center"/>
    </xf>
    <xf numFmtId="0" fontId="16" fillId="5" borderId="36" xfId="0" applyFont="1" applyFill="1" applyBorder="1" applyAlignment="1">
      <alignment horizontal="center"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AAAAAA"/>
      <rgbColor rgb="FFFF0000"/>
      <rgbColor rgb="FFFFFF00"/>
      <rgbColor rgb="FFDD0806"/>
      <rgbColor rgb="FF006411"/>
      <rgbColor rgb="FFFFFFFF"/>
      <rgbColor rgb="FFCCCCFF"/>
      <rgbColor rgb="FFCCFFCC"/>
      <rgbColor rgb="FF808080"/>
      <rgbColor rgb="FF7030A0"/>
      <rgbColor rgb="FFFFFFCC"/>
      <rgbColor rgb="FFC0C0C0"/>
      <rgbColor rgb="FF969696"/>
      <rgbColor rgb="FFFFFF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371475</xdr:colOff>
      <xdr:row>0</xdr:row>
      <xdr:rowOff>0</xdr:rowOff>
    </xdr:from>
    <xdr:to>
      <xdr:col>21</xdr:col>
      <xdr:colOff>590549</xdr:colOff>
      <xdr:row>52</xdr:row>
      <xdr:rowOff>100716</xdr:rowOff>
    </xdr:to>
    <xdr:sp macro="" textlink="">
      <xdr:nvSpPr>
        <xdr:cNvPr id="2" name="CaixaDeTexto 1"/>
        <xdr:cNvSpPr txBox="1"/>
      </xdr:nvSpPr>
      <xdr:spPr>
        <a:xfrm>
          <a:off x="371475" y="-516562"/>
          <a:ext cx="14354175" cy="8520818"/>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45719" tIns="45719" rIns="45719" bIns="45719" numCol="1" anchor="t">
          <a:noAutofit/>
        </a:bodyPr>
        <a:lstStyle/>
        <a:p>
          <a:pPr marL="0" marR="0" indent="0" algn="ctr" defTabSz="914400" latinLnBrk="0">
            <a:lnSpc>
              <a:spcPts val="1000"/>
            </a:lnSpc>
            <a:spcBef>
              <a:spcPts val="0"/>
            </a:spcBef>
            <a:spcAft>
              <a:spcPts val="0"/>
            </a:spcAft>
            <a:buClrTx/>
            <a:buSzTx/>
            <a:buFontTx/>
            <a:buNone/>
            <a:tabLst/>
            <a:defRPr sz="1800" b="0" i="0" u="none" strike="noStrike" cap="none" spc="0" baseline="0">
              <a:solidFill>
                <a:srgbClr val="FF0000"/>
              </a:solidFill>
              <a:uFillTx/>
              <a:latin typeface="Arial"/>
              <a:ea typeface="Arial"/>
              <a:cs typeface="Arial"/>
              <a:sym typeface="Arial"/>
            </a:defRPr>
          </a:pPr>
          <a:endParaRPr sz="1800" b="0" i="0" u="none" strike="noStrike" cap="none" spc="0" baseline="0">
            <a:solidFill>
              <a:srgbClr val="FF0000"/>
            </a:solidFill>
            <a:uFillTx/>
            <a:latin typeface="Arial"/>
            <a:ea typeface="Arial"/>
            <a:cs typeface="Arial"/>
            <a:sym typeface="Arial"/>
          </a:endParaRPr>
        </a:p>
        <a:p>
          <a:pPr marL="0" marR="0" indent="0" algn="ctr" defTabSz="914400" latinLnBrk="0">
            <a:lnSpc>
              <a:spcPts val="1000"/>
            </a:lnSpc>
            <a:spcBef>
              <a:spcPts val="0"/>
            </a:spcBef>
            <a:spcAft>
              <a:spcPts val="0"/>
            </a:spcAft>
            <a:buClrTx/>
            <a:buSzTx/>
            <a:buFontTx/>
            <a:buNone/>
            <a:tabLst/>
            <a:defRPr sz="1800" b="0" i="0" u="none" strike="noStrike" cap="none" spc="0" baseline="0">
              <a:solidFill>
                <a:srgbClr val="FF0000"/>
              </a:solidFill>
              <a:uFillTx/>
              <a:latin typeface="Arial"/>
              <a:ea typeface="Arial"/>
              <a:cs typeface="Arial"/>
              <a:sym typeface="Arial"/>
            </a:defRPr>
          </a:pPr>
          <a:endParaRPr sz="1800" b="0" i="0" u="none" strike="noStrike" cap="none" spc="0" baseline="0">
            <a:solidFill>
              <a:srgbClr val="FF0000"/>
            </a:solidFill>
            <a:uFillTx/>
            <a:latin typeface="Arial"/>
            <a:ea typeface="Arial"/>
            <a:cs typeface="Arial"/>
            <a:sym typeface="Arial"/>
          </a:endParaRPr>
        </a:p>
        <a:p>
          <a:pPr marL="0" marR="0" indent="0" algn="ctr" defTabSz="914400" latinLnBrk="0">
            <a:lnSpc>
              <a:spcPts val="900"/>
            </a:lnSpc>
            <a:spcBef>
              <a:spcPts val="0"/>
            </a:spcBef>
            <a:spcAft>
              <a:spcPts val="0"/>
            </a:spcAft>
            <a:buClrTx/>
            <a:buSzTx/>
            <a:buFontTx/>
            <a:buNone/>
            <a:tabLst/>
            <a:defRPr sz="2800" b="1" i="0" u="none" strike="noStrike" cap="none" spc="0" baseline="0">
              <a:solidFill>
                <a:srgbClr val="FF0000"/>
              </a:solidFill>
              <a:uFillTx/>
              <a:latin typeface="Arial"/>
              <a:ea typeface="Arial"/>
              <a:cs typeface="Arial"/>
              <a:sym typeface="Arial"/>
            </a:defRPr>
          </a:pPr>
          <a:r>
            <a:rPr sz="2800" b="1" i="0" u="none" strike="noStrike" cap="none" spc="0" baseline="0">
              <a:solidFill>
                <a:srgbClr val="FF0000"/>
              </a:solidFill>
              <a:uFillTx/>
              <a:latin typeface="Arial"/>
              <a:ea typeface="Arial"/>
              <a:cs typeface="Arial"/>
              <a:sym typeface="Arial"/>
            </a:rPr>
            <a:t>IMPORTANTE: </a:t>
          </a:r>
        </a:p>
        <a:p>
          <a:pPr marL="0" marR="0" indent="0" algn="just" defTabSz="914400" latinLnBrk="0">
            <a:lnSpc>
              <a:spcPts val="6400"/>
            </a:lnSpc>
            <a:spcBef>
              <a:spcPts val="600"/>
            </a:spcBef>
            <a:spcAft>
              <a:spcPts val="0"/>
            </a:spcAft>
            <a:buClrTx/>
            <a:buSzTx/>
            <a:buFontTx/>
            <a:buNone/>
            <a:tabLst/>
            <a:defRPr sz="1700" b="1" i="0" u="none" strike="noStrike" cap="none" spc="0" baseline="0">
              <a:solidFill>
                <a:srgbClr val="FF0000"/>
              </a:solidFill>
              <a:uFillTx/>
              <a:latin typeface="Arial"/>
              <a:ea typeface="Arial"/>
              <a:cs typeface="Arial"/>
              <a:sym typeface="Arial"/>
            </a:defRPr>
          </a:pPr>
          <a:r>
            <a:rPr sz="1700" b="1" i="0" u="none" strike="noStrike" cap="none" spc="0" baseline="0">
              <a:solidFill>
                <a:srgbClr val="FF0000"/>
              </a:solidFill>
              <a:uFillTx/>
              <a:latin typeface="Arial"/>
              <a:ea typeface="Arial"/>
              <a:cs typeface="Arial"/>
              <a:sym typeface="Arial"/>
            </a:rPr>
            <a:t>Informações sobre o envio do arquivo:</a:t>
          </a:r>
        </a:p>
        <a:p>
          <a:pPr marL="0" marR="0" indent="0" algn="just" defTabSz="914400" latinLnBrk="0">
            <a:lnSpc>
              <a:spcPts val="2400"/>
            </a:lnSpc>
            <a:spcBef>
              <a:spcPts val="600"/>
            </a:spcBef>
            <a:spcAft>
              <a:spcPts val="0"/>
            </a:spcAft>
            <a:buClrTx/>
            <a:buSzTx/>
            <a:buFontTx/>
            <a:buNone/>
            <a:tabLst/>
            <a:defRPr sz="1500" b="0" i="0" u="none" strike="noStrike" cap="none" spc="0" baseline="0">
              <a:solidFill>
                <a:srgbClr val="000000"/>
              </a:solidFill>
              <a:uFillTx/>
              <a:latin typeface="Arial"/>
              <a:ea typeface="Arial"/>
              <a:cs typeface="Arial"/>
              <a:sym typeface="Arial"/>
            </a:defRPr>
          </a:pPr>
          <a:r>
            <a:rPr sz="1500" b="0" i="0" u="none" strike="noStrike" cap="none" spc="0" baseline="0">
              <a:solidFill>
                <a:srgbClr val="000000"/>
              </a:solidFill>
              <a:uFillTx/>
              <a:latin typeface="Arial"/>
              <a:ea typeface="Arial"/>
              <a:cs typeface="Arial"/>
              <a:sym typeface="Arial"/>
            </a:rPr>
            <a:t>	- </a:t>
          </a:r>
          <a:r>
            <a:rPr sz="1500" b="1" i="0" u="none" strike="noStrike" cap="none" spc="0" baseline="0">
              <a:solidFill>
                <a:srgbClr val="FF0000"/>
              </a:solidFill>
              <a:uFillTx/>
              <a:latin typeface="Arial"/>
              <a:ea typeface="Arial"/>
              <a:cs typeface="Arial"/>
              <a:sym typeface="Arial"/>
            </a:rPr>
            <a:t>OBRIGATORIAMENTE,</a:t>
          </a:r>
          <a:r>
            <a:rPr sz="1500" b="0" i="0" u="none" strike="noStrike" cap="none" spc="0" baseline="0">
              <a:solidFill>
                <a:srgbClr val="FF0000"/>
              </a:solidFill>
              <a:uFillTx/>
              <a:latin typeface="Arial"/>
              <a:ea typeface="Arial"/>
              <a:cs typeface="Arial"/>
              <a:sym typeface="Arial"/>
            </a:rPr>
            <a:t> a planilha deve ser salva e anexada no sistema do PMVA no </a:t>
          </a:r>
          <a:r>
            <a:rPr sz="1500" b="1" i="0" u="none" strike="noStrike" cap="none" spc="0" baseline="0">
              <a:solidFill>
                <a:srgbClr val="FF0000"/>
              </a:solidFill>
              <a:uFillTx/>
              <a:latin typeface="Arial"/>
              <a:ea typeface="Arial"/>
              <a:cs typeface="Arial"/>
              <a:sym typeface="Arial"/>
            </a:rPr>
            <a:t>formato Excel </a:t>
          </a:r>
          <a:r>
            <a:rPr sz="1500" b="0" i="0" u="none" strike="noStrike" cap="none" spc="0" baseline="0">
              <a:solidFill>
                <a:srgbClr val="000000"/>
              </a:solidFill>
              <a:uFillTx/>
              <a:latin typeface="Arial"/>
              <a:ea typeface="Arial"/>
              <a:cs typeface="Arial"/>
              <a:sym typeface="Arial"/>
            </a:rPr>
            <a:t>(.XLS ou .XLSX). Ela possui fórmulas que automatizam a apuração do preenchimento e para que possamos acessar o resultado não pode estar em PDF. Caso queira anexar em PDF para preservar o conteúdo, anexe 2 arquivos, em PDF </a:t>
          </a:r>
          <a:r>
            <a:rPr sz="1500" b="1" i="0" u="none" strike="noStrike" cap="none" spc="0" baseline="0">
              <a:solidFill>
                <a:srgbClr val="000000"/>
              </a:solidFill>
              <a:uFillTx/>
              <a:latin typeface="Arial"/>
              <a:ea typeface="Arial"/>
              <a:cs typeface="Arial"/>
              <a:sym typeface="Arial"/>
            </a:rPr>
            <a:t>e</a:t>
          </a:r>
          <a:r>
            <a:rPr sz="1500" b="0" i="0" u="none" strike="noStrike" cap="none" spc="0" baseline="0">
              <a:solidFill>
                <a:srgbClr val="000000"/>
              </a:solidFill>
              <a:uFillTx/>
              <a:latin typeface="Arial"/>
              <a:ea typeface="Arial"/>
              <a:cs typeface="Arial"/>
              <a:sym typeface="Arial"/>
            </a:rPr>
            <a:t> EXCEL selecionando 2 vezes a tarefa </a:t>
          </a:r>
          <a:r>
            <a:rPr sz="1500" b="1" i="0" u="none" strike="noStrike" cap="none" spc="0" baseline="0">
              <a:solidFill>
                <a:srgbClr val="000000"/>
              </a:solidFill>
              <a:uFillTx/>
              <a:latin typeface="Arial"/>
              <a:ea typeface="Arial"/>
              <a:cs typeface="Arial"/>
              <a:sym typeface="Arial"/>
            </a:rPr>
            <a:t>"Banco de dados (planilha PMVA)"</a:t>
          </a:r>
          <a:r>
            <a:rPr sz="1500" b="0" i="0" u="none" strike="noStrike" cap="none" spc="0" baseline="0">
              <a:solidFill>
                <a:srgbClr val="000000"/>
              </a:solidFill>
              <a:uFillTx/>
              <a:latin typeface="Arial"/>
              <a:ea typeface="Arial"/>
              <a:cs typeface="Arial"/>
              <a:sym typeface="Arial"/>
            </a:rPr>
            <a:t> no sistema.</a:t>
          </a:r>
        </a:p>
        <a:p>
          <a:pPr marL="0" marR="0" indent="0" algn="just" defTabSz="914400" latinLnBrk="0">
            <a:lnSpc>
              <a:spcPts val="900"/>
            </a:lnSpc>
            <a:spcBef>
              <a:spcPts val="0"/>
            </a:spcBef>
            <a:spcAft>
              <a:spcPts val="0"/>
            </a:spcAft>
            <a:buClrTx/>
            <a:buSzTx/>
            <a:buFontTx/>
            <a:buNone/>
            <a:tabLst/>
            <a:defRPr sz="1400" b="0" i="0" u="none" strike="noStrike" cap="none" spc="0" baseline="0">
              <a:solidFill>
                <a:srgbClr val="000000"/>
              </a:solidFill>
              <a:uFillTx/>
              <a:latin typeface="Arial"/>
              <a:ea typeface="Arial"/>
              <a:cs typeface="Arial"/>
              <a:sym typeface="Arial"/>
            </a:defRPr>
          </a:pPr>
          <a:endParaRPr sz="1400" b="0" i="0" u="none" strike="noStrike" cap="none" spc="0" baseline="0">
            <a:solidFill>
              <a:srgbClr val="000000"/>
            </a:solidFill>
            <a:uFillTx/>
            <a:latin typeface="Arial"/>
            <a:ea typeface="Arial"/>
            <a:cs typeface="Arial"/>
            <a:sym typeface="Arial"/>
          </a:endParaRPr>
        </a:p>
        <a:p>
          <a:pPr marL="0" marR="0" indent="0" algn="l" defTabSz="914400" latinLnBrk="0">
            <a:lnSpc>
              <a:spcPts val="800"/>
            </a:lnSpc>
            <a:spcBef>
              <a:spcPts val="0"/>
            </a:spcBef>
            <a:spcAft>
              <a:spcPts val="0"/>
            </a:spcAft>
            <a:buClrTx/>
            <a:buSzTx/>
            <a:buFontTx/>
            <a:buNone/>
            <a:tabLst/>
            <a:defRPr sz="1400" b="0" i="0" u="none" strike="noStrike" cap="none" spc="0" baseline="0">
              <a:solidFill>
                <a:srgbClr val="000000"/>
              </a:solidFill>
              <a:uFillTx/>
              <a:latin typeface="Arial"/>
              <a:ea typeface="Arial"/>
              <a:cs typeface="Arial"/>
              <a:sym typeface="Arial"/>
            </a:defRPr>
          </a:pPr>
          <a:endParaRPr sz="1400" b="0" i="0" u="none" strike="noStrike" cap="none" spc="0" baseline="0">
            <a:solidFill>
              <a:srgbClr val="000000"/>
            </a:solidFill>
            <a:uFillTx/>
            <a:latin typeface="Arial"/>
            <a:ea typeface="Arial"/>
            <a:cs typeface="Arial"/>
            <a:sym typeface="Arial"/>
          </a:endParaRPr>
        </a:p>
        <a:p>
          <a:pPr marL="0" marR="0" indent="0" algn="l" defTabSz="914400" latinLnBrk="0">
            <a:lnSpc>
              <a:spcPts val="800"/>
            </a:lnSpc>
            <a:spcBef>
              <a:spcPts val="0"/>
            </a:spcBef>
            <a:spcAft>
              <a:spcPts val="0"/>
            </a:spcAft>
            <a:buClrTx/>
            <a:buSzTx/>
            <a:buFontTx/>
            <a:buNone/>
            <a:tabLst/>
            <a:defRPr sz="1400" b="0" i="0" u="none" strike="noStrike" cap="none" spc="0" baseline="0">
              <a:solidFill>
                <a:srgbClr val="000000"/>
              </a:solidFill>
              <a:uFillTx/>
              <a:latin typeface="Arial"/>
              <a:ea typeface="Arial"/>
              <a:cs typeface="Arial"/>
              <a:sym typeface="Arial"/>
            </a:defRPr>
          </a:pPr>
          <a:endParaRPr sz="1400" b="0" i="0" u="none" strike="noStrike" cap="none" spc="0" baseline="0">
            <a:solidFill>
              <a:srgbClr val="000000"/>
            </a:solidFill>
            <a:uFillTx/>
            <a:latin typeface="Arial"/>
            <a:ea typeface="Arial"/>
            <a:cs typeface="Arial"/>
            <a:sym typeface="Arial"/>
          </a:endParaRPr>
        </a:p>
        <a:p>
          <a:pPr marL="0" marR="0" indent="0" algn="l" defTabSz="914400" latinLnBrk="0">
            <a:lnSpc>
              <a:spcPts val="800"/>
            </a:lnSpc>
            <a:spcBef>
              <a:spcPts val="0"/>
            </a:spcBef>
            <a:spcAft>
              <a:spcPts val="0"/>
            </a:spcAft>
            <a:buClrTx/>
            <a:buSzTx/>
            <a:buFontTx/>
            <a:buNone/>
            <a:tabLst/>
            <a:defRPr sz="1400" b="0" i="0" u="none" strike="noStrike" cap="none" spc="0" baseline="0">
              <a:solidFill>
                <a:srgbClr val="000000"/>
              </a:solidFill>
              <a:uFillTx/>
              <a:latin typeface="Arial"/>
              <a:ea typeface="Arial"/>
              <a:cs typeface="Arial"/>
              <a:sym typeface="Arial"/>
            </a:defRPr>
          </a:pPr>
          <a:endParaRPr sz="1400" b="0" i="0" u="none" strike="noStrike" cap="none" spc="0" baseline="0">
            <a:solidFill>
              <a:srgbClr val="000000"/>
            </a:solidFill>
            <a:uFillTx/>
            <a:latin typeface="Arial"/>
            <a:ea typeface="Arial"/>
            <a:cs typeface="Arial"/>
            <a:sym typeface="Arial"/>
          </a:endParaRPr>
        </a:p>
        <a:p>
          <a:pPr marL="0" marR="0" indent="0" algn="l" defTabSz="914400" latinLnBrk="0">
            <a:lnSpc>
              <a:spcPts val="800"/>
            </a:lnSpc>
            <a:spcBef>
              <a:spcPts val="0"/>
            </a:spcBef>
            <a:spcAft>
              <a:spcPts val="0"/>
            </a:spcAft>
            <a:buClrTx/>
            <a:buSzTx/>
            <a:buFontTx/>
            <a:buNone/>
            <a:tabLst/>
            <a:defRPr sz="1400" b="0" i="0" u="none" strike="noStrike" cap="none" spc="0" baseline="0">
              <a:solidFill>
                <a:srgbClr val="000000"/>
              </a:solidFill>
              <a:uFillTx/>
              <a:latin typeface="Arial"/>
              <a:ea typeface="Arial"/>
              <a:cs typeface="Arial"/>
              <a:sym typeface="Arial"/>
            </a:defRPr>
          </a:pPr>
          <a:endParaRPr sz="1400" b="0" i="0" u="none" strike="noStrike" cap="none" spc="0" baseline="0">
            <a:solidFill>
              <a:srgbClr val="000000"/>
            </a:solidFill>
            <a:uFillTx/>
            <a:latin typeface="Arial"/>
            <a:ea typeface="Arial"/>
            <a:cs typeface="Arial"/>
            <a:sym typeface="Arial"/>
          </a:endParaRPr>
        </a:p>
        <a:p>
          <a:pPr marL="0" marR="0" indent="0" algn="l" defTabSz="914400" latinLnBrk="0">
            <a:lnSpc>
              <a:spcPts val="900"/>
            </a:lnSpc>
            <a:spcBef>
              <a:spcPts val="0"/>
            </a:spcBef>
            <a:spcAft>
              <a:spcPts val="0"/>
            </a:spcAft>
            <a:buClrTx/>
            <a:buSzTx/>
            <a:buFontTx/>
            <a:buNone/>
            <a:tabLst/>
            <a:defRPr sz="1400" b="0" i="0" u="none" strike="noStrike" cap="none" spc="0" baseline="0">
              <a:solidFill>
                <a:srgbClr val="000000"/>
              </a:solidFill>
              <a:uFillTx/>
              <a:latin typeface="Arial"/>
              <a:ea typeface="Arial"/>
              <a:cs typeface="Arial"/>
              <a:sym typeface="Arial"/>
            </a:defRPr>
          </a:pPr>
          <a:endParaRPr sz="1400" b="0" i="0" u="none" strike="noStrike" cap="none" spc="0" baseline="0">
            <a:solidFill>
              <a:srgbClr val="000000"/>
            </a:solidFill>
            <a:uFillTx/>
            <a:latin typeface="Arial"/>
            <a:ea typeface="Arial"/>
            <a:cs typeface="Arial"/>
            <a:sym typeface="Arial"/>
          </a:endParaRPr>
        </a:p>
        <a:p>
          <a:pPr marL="0" marR="0" indent="0" algn="l" defTabSz="914400" latinLnBrk="0">
            <a:lnSpc>
              <a:spcPts val="800"/>
            </a:lnSpc>
            <a:spcBef>
              <a:spcPts val="0"/>
            </a:spcBef>
            <a:spcAft>
              <a:spcPts val="0"/>
            </a:spcAft>
            <a:buClrTx/>
            <a:buSzTx/>
            <a:buFontTx/>
            <a:buNone/>
            <a:tabLst/>
            <a:defRPr sz="1400" b="0" i="0" u="none" strike="noStrike" cap="none" spc="0" baseline="0">
              <a:solidFill>
                <a:srgbClr val="000000"/>
              </a:solidFill>
              <a:uFillTx/>
              <a:latin typeface="Arial"/>
              <a:ea typeface="Arial"/>
              <a:cs typeface="Arial"/>
              <a:sym typeface="Arial"/>
            </a:defRPr>
          </a:pPr>
          <a:endParaRPr sz="1400" b="0" i="0" u="none" strike="noStrike" cap="none" spc="0" baseline="0">
            <a:solidFill>
              <a:srgbClr val="000000"/>
            </a:solidFill>
            <a:uFillTx/>
            <a:latin typeface="Arial"/>
            <a:ea typeface="Arial"/>
            <a:cs typeface="Arial"/>
            <a:sym typeface="Arial"/>
          </a:endParaRPr>
        </a:p>
        <a:p>
          <a:pPr marL="0" marR="0" indent="0" algn="l" defTabSz="914400" latinLnBrk="0">
            <a:lnSpc>
              <a:spcPts val="700"/>
            </a:lnSpc>
            <a:spcBef>
              <a:spcPts val="0"/>
            </a:spcBef>
            <a:spcAft>
              <a:spcPts val="0"/>
            </a:spcAft>
            <a:buClrTx/>
            <a:buSzTx/>
            <a:buFontTx/>
            <a:buNone/>
            <a:tabLst/>
            <a:defRPr sz="1400" b="0" i="0" u="none" strike="noStrike" cap="none" spc="0" baseline="0">
              <a:solidFill>
                <a:srgbClr val="000000"/>
              </a:solidFill>
              <a:uFillTx/>
              <a:latin typeface="Arial"/>
              <a:ea typeface="Arial"/>
              <a:cs typeface="Arial"/>
              <a:sym typeface="Arial"/>
            </a:defRPr>
          </a:pPr>
          <a:endParaRPr sz="1400" b="0" i="0" u="none" strike="noStrike" cap="none" spc="0" baseline="0">
            <a:solidFill>
              <a:srgbClr val="000000"/>
            </a:solidFill>
            <a:uFillTx/>
            <a:latin typeface="Arial"/>
            <a:ea typeface="Arial"/>
            <a:cs typeface="Arial"/>
            <a:sym typeface="Arial"/>
          </a:endParaRPr>
        </a:p>
        <a:p>
          <a:pPr marL="0" marR="0" indent="0" algn="l" defTabSz="914400" latinLnBrk="0">
            <a:lnSpc>
              <a:spcPts val="700"/>
            </a:lnSpc>
            <a:spcBef>
              <a:spcPts val="0"/>
            </a:spcBef>
            <a:spcAft>
              <a:spcPts val="0"/>
            </a:spcAft>
            <a:buClrTx/>
            <a:buSzTx/>
            <a:buFontTx/>
            <a:buNone/>
            <a:tabLst/>
            <a:defRPr sz="1400" b="0" i="0" u="none" strike="noStrike" cap="none" spc="0" baseline="0">
              <a:solidFill>
                <a:srgbClr val="000000"/>
              </a:solidFill>
              <a:uFillTx/>
              <a:latin typeface="Arial"/>
              <a:ea typeface="Arial"/>
              <a:cs typeface="Arial"/>
              <a:sym typeface="Arial"/>
            </a:defRPr>
          </a:pPr>
          <a:endParaRPr sz="1400" b="0" i="0" u="none" strike="noStrike" cap="none" spc="0" baseline="0">
            <a:solidFill>
              <a:srgbClr val="000000"/>
            </a:solidFill>
            <a:uFillTx/>
            <a:latin typeface="Arial"/>
            <a:ea typeface="Arial"/>
            <a:cs typeface="Arial"/>
            <a:sym typeface="Arial"/>
          </a:endParaRPr>
        </a:p>
        <a:p>
          <a:pPr marL="0" marR="0" indent="0" algn="l" defTabSz="914400" latinLnBrk="0">
            <a:lnSpc>
              <a:spcPts val="700"/>
            </a:lnSpc>
            <a:spcBef>
              <a:spcPts val="0"/>
            </a:spcBef>
            <a:spcAft>
              <a:spcPts val="0"/>
            </a:spcAft>
            <a:buClrTx/>
            <a:buSzTx/>
            <a:buFontTx/>
            <a:buNone/>
            <a:tabLst/>
            <a:defRPr sz="1400" b="0" i="0" u="none" strike="noStrike" cap="none" spc="0" baseline="0">
              <a:solidFill>
                <a:srgbClr val="000000"/>
              </a:solidFill>
              <a:uFillTx/>
              <a:latin typeface="Arial"/>
              <a:ea typeface="Arial"/>
              <a:cs typeface="Arial"/>
              <a:sym typeface="Arial"/>
            </a:defRPr>
          </a:pPr>
          <a:endParaRPr sz="1400" b="0" i="0" u="none" strike="noStrike" cap="none" spc="0" baseline="0">
            <a:solidFill>
              <a:srgbClr val="000000"/>
            </a:solidFill>
            <a:uFillTx/>
            <a:latin typeface="Arial"/>
            <a:ea typeface="Arial"/>
            <a:cs typeface="Arial"/>
            <a:sym typeface="Arial"/>
          </a:endParaRPr>
        </a:p>
        <a:p>
          <a:pPr marL="0" marR="0" indent="0" algn="l" defTabSz="914400" latinLnBrk="0">
            <a:lnSpc>
              <a:spcPts val="6600"/>
            </a:lnSpc>
            <a:spcBef>
              <a:spcPts val="600"/>
            </a:spcBef>
            <a:spcAft>
              <a:spcPts val="0"/>
            </a:spcAft>
            <a:buClrTx/>
            <a:buSzTx/>
            <a:buFontTx/>
            <a:buNone/>
            <a:tabLst/>
            <a:defRPr sz="1700" b="1" i="0" u="none" strike="noStrike" cap="none" spc="0" baseline="0">
              <a:solidFill>
                <a:srgbClr val="FF0000"/>
              </a:solidFill>
              <a:uFillTx/>
              <a:latin typeface="Arial"/>
              <a:ea typeface="Arial"/>
              <a:cs typeface="Arial"/>
              <a:sym typeface="Arial"/>
            </a:defRPr>
          </a:pPr>
          <a:r>
            <a:rPr sz="1700" b="1" i="0" u="none" strike="noStrike" cap="none" spc="0" baseline="0">
              <a:solidFill>
                <a:srgbClr val="FF0000"/>
              </a:solidFill>
              <a:uFillTx/>
              <a:latin typeface="Arial"/>
              <a:ea typeface="Arial"/>
              <a:cs typeface="Arial"/>
              <a:sym typeface="Arial"/>
            </a:rPr>
            <a:t>Informações sobre o preenchimento:</a:t>
          </a:r>
        </a:p>
        <a:p>
          <a:pPr marL="0" marR="0" indent="0" algn="l" defTabSz="914400" latinLnBrk="0">
            <a:lnSpc>
              <a:spcPct val="150000"/>
            </a:lnSpc>
            <a:spcBef>
              <a:spcPts val="600"/>
            </a:spcBef>
            <a:spcAft>
              <a:spcPts val="0"/>
            </a:spcAft>
            <a:buClrTx/>
            <a:buSzTx/>
            <a:buFontTx/>
            <a:buNone/>
            <a:tabLst/>
            <a:defRPr sz="1500" b="0" i="0" u="none" strike="noStrike" cap="none" spc="0" baseline="0">
              <a:solidFill>
                <a:srgbClr val="000000"/>
              </a:solidFill>
              <a:uFillTx/>
              <a:latin typeface="Arial"/>
              <a:ea typeface="Arial"/>
              <a:cs typeface="Arial"/>
              <a:sym typeface="Arial"/>
            </a:defRPr>
          </a:pPr>
          <a:r>
            <a:rPr sz="1500" b="0" i="0" u="none" strike="noStrike" cap="none" spc="0" baseline="0">
              <a:solidFill>
                <a:srgbClr val="000000"/>
              </a:solidFill>
              <a:uFillTx/>
              <a:latin typeface="Arial"/>
              <a:ea typeface="Arial"/>
              <a:cs typeface="Arial"/>
              <a:sym typeface="Arial"/>
            </a:rPr>
            <a:t>           - Se a informação solicitada for zero, ou seja, </a:t>
          </a:r>
          <a:r>
            <a:rPr sz="1500" b="1" i="0" u="none" strike="noStrike" cap="none" spc="0" baseline="0">
              <a:solidFill>
                <a:srgbClr val="000000"/>
              </a:solidFill>
              <a:uFillTx/>
              <a:latin typeface="Arial"/>
              <a:ea typeface="Arial"/>
              <a:cs typeface="Arial"/>
              <a:sym typeface="Arial"/>
            </a:rPr>
            <a:t>não existe ocorrência</a:t>
          </a:r>
          <a:r>
            <a:rPr sz="1500" b="0" i="0" u="none" strike="noStrike" cap="none" spc="0" baseline="0">
              <a:solidFill>
                <a:srgbClr val="000000"/>
              </a:solidFill>
              <a:uFillTx/>
              <a:latin typeface="Arial"/>
              <a:ea typeface="Arial"/>
              <a:cs typeface="Arial"/>
              <a:sym typeface="Arial"/>
            </a:rPr>
            <a:t>, preencha o campo com o </a:t>
          </a:r>
          <a:r>
            <a:rPr sz="1500" b="1" i="0" u="none" strike="noStrike" cap="none" spc="0" baseline="0">
              <a:solidFill>
                <a:srgbClr val="000000"/>
              </a:solidFill>
              <a:uFillTx/>
              <a:latin typeface="Arial"/>
              <a:ea typeface="Arial"/>
              <a:cs typeface="Arial"/>
              <a:sym typeface="Arial"/>
            </a:rPr>
            <a:t>número 0</a:t>
          </a:r>
          <a:r>
            <a:rPr sz="1500" b="0" i="0" u="none" strike="noStrike" cap="none" spc="0" baseline="0">
              <a:solidFill>
                <a:srgbClr val="000000"/>
              </a:solidFill>
              <a:uFillTx/>
              <a:latin typeface="Arial"/>
              <a:ea typeface="Arial"/>
              <a:cs typeface="Arial"/>
              <a:sym typeface="Arial"/>
            </a:rPr>
            <a:t>. Caso vc desconheça a informação pq não tem levantamento feito para ela, deixe o campo em branco.</a:t>
          </a:r>
        </a:p>
        <a:p>
          <a:pPr marL="0" marR="0" indent="0" algn="l" defTabSz="914400" latinLnBrk="0">
            <a:lnSpc>
              <a:spcPct val="150000"/>
            </a:lnSpc>
            <a:spcBef>
              <a:spcPts val="600"/>
            </a:spcBef>
            <a:spcAft>
              <a:spcPts val="0"/>
            </a:spcAft>
            <a:buClrTx/>
            <a:buSzTx/>
            <a:buFontTx/>
            <a:buNone/>
            <a:tabLst/>
            <a:defRPr sz="1500" b="0" i="0" u="none" strike="noStrike" cap="none" spc="0" baseline="0">
              <a:solidFill>
                <a:srgbClr val="000000"/>
              </a:solidFill>
              <a:uFillTx/>
              <a:latin typeface="Arial"/>
              <a:ea typeface="Arial"/>
              <a:cs typeface="Arial"/>
              <a:sym typeface="Arial"/>
            </a:defRPr>
          </a:pPr>
          <a:r>
            <a:rPr sz="1500" b="0" i="0" u="none" strike="noStrike" cap="none" spc="0" baseline="0">
              <a:solidFill>
                <a:srgbClr val="000000"/>
              </a:solidFill>
              <a:uFillTx/>
              <a:latin typeface="Arial"/>
              <a:ea typeface="Arial"/>
              <a:cs typeface="Arial"/>
              <a:sym typeface="Arial"/>
            </a:rPr>
            <a:t>           - A coluna </a:t>
          </a:r>
          <a:r>
            <a:rPr sz="1500" b="1" i="0" u="none" strike="noStrike" cap="none" spc="0" baseline="0">
              <a:solidFill>
                <a:srgbClr val="000000"/>
              </a:solidFill>
              <a:uFillTx/>
              <a:latin typeface="Arial"/>
              <a:ea typeface="Arial"/>
              <a:cs typeface="Arial"/>
              <a:sym typeface="Arial"/>
            </a:rPr>
            <a:t>"Observações" </a:t>
          </a:r>
          <a:r>
            <a:rPr sz="1500" b="0" i="0" u="none" strike="noStrike" cap="none" spc="0" baseline="0">
              <a:solidFill>
                <a:srgbClr val="000000"/>
              </a:solidFill>
              <a:uFillTx/>
              <a:latin typeface="Arial"/>
              <a:ea typeface="Arial"/>
              <a:cs typeface="Arial"/>
              <a:sym typeface="Arial"/>
            </a:rPr>
            <a:t>foi incluída para os que sentirem necessidade de acrescentar algum tipo de informação, por ex: unidade de medida, período, fonte da informação, etc.... Ela </a:t>
          </a:r>
          <a:r>
            <a:rPr sz="1600" b="1" i="0" u="none" strike="noStrike" cap="none" spc="0" baseline="0">
              <a:solidFill>
                <a:srgbClr val="000000"/>
              </a:solidFill>
              <a:uFillTx/>
              <a:latin typeface="Arial"/>
              <a:ea typeface="Arial"/>
              <a:cs typeface="Arial"/>
              <a:sym typeface="Arial"/>
            </a:rPr>
            <a:t>não</a:t>
          </a:r>
          <a:r>
            <a:rPr sz="1500" b="0" i="0" u="none" strike="noStrike" cap="none" spc="0" baseline="0">
              <a:solidFill>
                <a:srgbClr val="000000"/>
              </a:solidFill>
              <a:uFillTx/>
              <a:latin typeface="Arial"/>
              <a:ea typeface="Arial"/>
              <a:cs typeface="Arial"/>
              <a:sym typeface="Arial"/>
            </a:rPr>
            <a:t> é obrigatória e não contabilizada como "informação preenchida". Caso o espaço do campo seja insuficiente, aumente o tamanho da linha.</a:t>
          </a:r>
        </a:p>
        <a:p>
          <a:pPr marL="0" marR="0" indent="0" algn="l" defTabSz="914400" latinLnBrk="0">
            <a:lnSpc>
              <a:spcPts val="2200"/>
            </a:lnSpc>
            <a:spcBef>
              <a:spcPts val="600"/>
            </a:spcBef>
            <a:spcAft>
              <a:spcPts val="0"/>
            </a:spcAft>
            <a:buClrTx/>
            <a:buSzTx/>
            <a:buFontTx/>
            <a:buNone/>
            <a:tabLst/>
            <a:defRPr sz="1500" b="0" i="0" u="none" strike="noStrike" cap="none" spc="0" baseline="0">
              <a:solidFill>
                <a:srgbClr val="000000"/>
              </a:solidFill>
              <a:uFillTx/>
              <a:latin typeface="Arial"/>
              <a:ea typeface="Arial"/>
              <a:cs typeface="Arial"/>
              <a:sym typeface="Arial"/>
            </a:defRPr>
          </a:pPr>
          <a:r>
            <a:rPr sz="1500" b="0" i="0" u="none" strike="noStrike" cap="none" spc="0" baseline="0">
              <a:solidFill>
                <a:srgbClr val="000000"/>
              </a:solidFill>
              <a:uFillTx/>
              <a:latin typeface="Arial"/>
              <a:ea typeface="Arial"/>
              <a:cs typeface="Arial"/>
              <a:sym typeface="Arial"/>
            </a:rPr>
            <a:t>           - Embora a planilha tenha </a:t>
          </a:r>
          <a:r>
            <a:rPr sz="1500" b="1" i="0" u="none" strike="noStrike" cap="none" spc="0" baseline="0">
              <a:solidFill>
                <a:srgbClr val="000000"/>
              </a:solidFill>
              <a:uFillTx/>
              <a:latin typeface="Arial"/>
              <a:ea typeface="Arial"/>
              <a:cs typeface="Arial"/>
              <a:sym typeface="Arial"/>
            </a:rPr>
            <a:t>216</a:t>
          </a:r>
          <a:r>
            <a:rPr sz="1500" b="0" i="0" u="none" strike="noStrike" cap="none" spc="0" baseline="0">
              <a:solidFill>
                <a:srgbClr val="000000"/>
              </a:solidFill>
              <a:uFillTx/>
              <a:latin typeface="Arial"/>
              <a:ea typeface="Arial"/>
              <a:cs typeface="Arial"/>
              <a:sym typeface="Arial"/>
            </a:rPr>
            <a:t> linhas no total, como mostra a numeração na primeira coluna de cada linha, o total de informações a serem preenchidas é de </a:t>
          </a:r>
          <a:r>
            <a:rPr sz="1500" b="1" i="0" u="none" strike="noStrike" cap="none" spc="0" baseline="0">
              <a:solidFill>
                <a:srgbClr val="000000"/>
              </a:solidFill>
              <a:uFillTx/>
              <a:latin typeface="Arial"/>
              <a:ea typeface="Arial"/>
              <a:cs typeface="Arial"/>
              <a:sym typeface="Arial"/>
            </a:rPr>
            <a:t>283</a:t>
          </a:r>
          <a:r>
            <a:rPr sz="1500" b="0" i="0" u="none" strike="noStrike" cap="none" spc="0" baseline="0">
              <a:solidFill>
                <a:srgbClr val="000000"/>
              </a:solidFill>
              <a:uFillTx/>
              <a:latin typeface="Arial"/>
              <a:ea typeface="Arial"/>
              <a:cs typeface="Arial"/>
              <a:sym typeface="Arial"/>
            </a:rPr>
            <a:t>, portanto o percentual de preenchimento será calculado com base em </a:t>
          </a:r>
          <a:r>
            <a:rPr sz="1500" b="1" i="0" u="none" strike="noStrike" cap="none" spc="0" baseline="0">
              <a:solidFill>
                <a:srgbClr val="000000"/>
              </a:solidFill>
              <a:uFillTx/>
              <a:latin typeface="Arial"/>
              <a:ea typeface="Arial"/>
              <a:cs typeface="Arial"/>
              <a:sym typeface="Arial"/>
            </a:rPr>
            <a:t>283 informações</a:t>
          </a:r>
          <a:r>
            <a:rPr sz="1500" b="0" i="0" u="none" strike="noStrike" cap="none" spc="0" baseline="0">
              <a:solidFill>
                <a:srgbClr val="000000"/>
              </a:solidFill>
              <a:uFillTx/>
              <a:latin typeface="Arial"/>
              <a:ea typeface="Arial"/>
              <a:cs typeface="Arial"/>
              <a:sym typeface="Arial"/>
            </a:rPr>
            <a:t>.</a:t>
          </a:r>
        </a:p>
      </xdr:txBody>
    </xdr:sp>
    <xdr:clientData/>
  </xdr:twoCellAnchor>
  <xdr:twoCellAnchor>
    <xdr:from>
      <xdr:col>6</xdr:col>
      <xdr:colOff>557410</xdr:colOff>
      <xdr:row>14</xdr:row>
      <xdr:rowOff>86699</xdr:rowOff>
    </xdr:from>
    <xdr:to>
      <xdr:col>15</xdr:col>
      <xdr:colOff>315515</xdr:colOff>
      <xdr:row>24</xdr:row>
      <xdr:rowOff>9562</xdr:rowOff>
    </xdr:to>
    <xdr:pic>
      <xdr:nvPicPr>
        <xdr:cNvPr id="3" name="Imagem" descr="Imagem"/>
        <xdr:cNvPicPr>
          <a:picLocks noChangeAspect="1"/>
        </xdr:cNvPicPr>
      </xdr:nvPicPr>
      <xdr:blipFill>
        <a:blip xmlns:r="http://schemas.openxmlformats.org/officeDocument/2006/relationships" r:embed="rId1">
          <a:extLst/>
        </a:blip>
        <a:stretch>
          <a:fillRect/>
        </a:stretch>
      </xdr:blipFill>
      <xdr:spPr>
        <a:xfrm>
          <a:off x="4596010" y="2353649"/>
          <a:ext cx="5816006" cy="1542114"/>
        </a:xfrm>
        <a:prstGeom prst="rect">
          <a:avLst/>
        </a:prstGeom>
        <a:ln w="12700" cap="flat">
          <a:noFill/>
          <a:miter lim="400000"/>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118690</xdr:colOff>
      <xdr:row>16</xdr:row>
      <xdr:rowOff>47812</xdr:rowOff>
    </xdr:from>
    <xdr:to>
      <xdr:col>3</xdr:col>
      <xdr:colOff>283964</xdr:colOff>
      <xdr:row>25</xdr:row>
      <xdr:rowOff>134512</xdr:rowOff>
    </xdr:to>
    <xdr:pic>
      <xdr:nvPicPr>
        <xdr:cNvPr id="5" name="Imagem" descr="Imagem"/>
        <xdr:cNvPicPr>
          <a:picLocks noChangeAspect="1"/>
        </xdr:cNvPicPr>
      </xdr:nvPicPr>
      <xdr:blipFill>
        <a:blip xmlns:r="http://schemas.openxmlformats.org/officeDocument/2006/relationships" r:embed="rId1">
          <a:extLst/>
        </a:blip>
        <a:stretch>
          <a:fillRect/>
        </a:stretch>
      </xdr:blipFill>
      <xdr:spPr>
        <a:xfrm>
          <a:off x="118690" y="2962462"/>
          <a:ext cx="6337475" cy="1544026"/>
        </a:xfrm>
        <a:prstGeom prst="rect">
          <a:avLst/>
        </a:prstGeom>
        <a:ln w="76200" cap="flat">
          <a:solidFill>
            <a:srgbClr val="FF0000"/>
          </a:solidFill>
          <a:prstDash val="solid"/>
          <a:round/>
        </a:ln>
        <a:effectLst/>
      </xdr:spPr>
    </xdr:pic>
    <xdr:clientData/>
  </xdr:twoCellAnchor>
</xdr:wsDr>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34"/>
  <sheetViews>
    <sheetView showGridLines="0" topLeftCell="A10" workbookViewId="0"/>
  </sheetViews>
  <sheetFormatPr defaultColWidth="10" defaultRowHeight="12.95" customHeight="1" x14ac:dyDescent="0.2"/>
  <cols>
    <col min="1" max="1" width="2" customWidth="1"/>
    <col min="2" max="4" width="33.5703125" customWidth="1"/>
  </cols>
  <sheetData>
    <row r="3" spans="2:4" ht="50.1" customHeight="1" x14ac:dyDescent="0.2">
      <c r="B3" s="329" t="s">
        <v>0</v>
      </c>
      <c r="C3" s="330"/>
      <c r="D3" s="330"/>
    </row>
    <row r="7" spans="2:4" ht="18" x14ac:dyDescent="0.25">
      <c r="B7" s="1" t="s">
        <v>1</v>
      </c>
      <c r="C7" s="1" t="s">
        <v>2</v>
      </c>
      <c r="D7" s="1" t="s">
        <v>3</v>
      </c>
    </row>
    <row r="9" spans="2:4" ht="15" x14ac:dyDescent="0.2">
      <c r="B9" s="2" t="s">
        <v>4</v>
      </c>
      <c r="C9" s="2"/>
      <c r="D9" s="2"/>
    </row>
    <row r="10" spans="2:4" ht="15" x14ac:dyDescent="0.2">
      <c r="B10" s="3"/>
      <c r="C10" s="3" t="s">
        <v>5</v>
      </c>
      <c r="D10" s="4" t="s">
        <v>4</v>
      </c>
    </row>
    <row r="11" spans="2:4" ht="15" x14ac:dyDescent="0.2">
      <c r="B11" s="2" t="s">
        <v>6</v>
      </c>
      <c r="C11" s="2"/>
      <c r="D11" s="2"/>
    </row>
    <row r="12" spans="2:4" ht="15" x14ac:dyDescent="0.2">
      <c r="B12" s="3"/>
      <c r="C12" s="3" t="s">
        <v>5</v>
      </c>
      <c r="D12" s="4" t="s">
        <v>6</v>
      </c>
    </row>
    <row r="13" spans="2:4" ht="15" x14ac:dyDescent="0.2">
      <c r="B13" s="2" t="s">
        <v>47</v>
      </c>
      <c r="C13" s="2"/>
      <c r="D13" s="2"/>
    </row>
    <row r="14" spans="2:4" ht="15" x14ac:dyDescent="0.2">
      <c r="B14" s="3"/>
      <c r="C14" s="3" t="s">
        <v>5</v>
      </c>
      <c r="D14" s="4" t="s">
        <v>47</v>
      </c>
    </row>
    <row r="15" spans="2:4" ht="15" x14ac:dyDescent="0.2">
      <c r="B15" s="2" t="s">
        <v>83</v>
      </c>
      <c r="C15" s="2"/>
      <c r="D15" s="2"/>
    </row>
    <row r="16" spans="2:4" ht="15" x14ac:dyDescent="0.2">
      <c r="B16" s="3"/>
      <c r="C16" s="3" t="s">
        <v>5</v>
      </c>
      <c r="D16" s="4" t="s">
        <v>83</v>
      </c>
    </row>
    <row r="17" spans="2:4" ht="15" x14ac:dyDescent="0.2">
      <c r="B17" s="2" t="s">
        <v>98</v>
      </c>
      <c r="C17" s="2"/>
      <c r="D17" s="2"/>
    </row>
    <row r="18" spans="2:4" ht="15" x14ac:dyDescent="0.2">
      <c r="B18" s="3"/>
      <c r="C18" s="3" t="s">
        <v>5</v>
      </c>
      <c r="D18" s="4" t="s">
        <v>98</v>
      </c>
    </row>
    <row r="19" spans="2:4" ht="15" x14ac:dyDescent="0.2">
      <c r="B19" s="2" t="s">
        <v>136</v>
      </c>
      <c r="C19" s="2"/>
      <c r="D19" s="2"/>
    </row>
    <row r="20" spans="2:4" ht="15" x14ac:dyDescent="0.2">
      <c r="B20" s="3"/>
      <c r="C20" s="3" t="s">
        <v>5</v>
      </c>
      <c r="D20" s="4" t="s">
        <v>136</v>
      </c>
    </row>
    <row r="21" spans="2:4" ht="15" x14ac:dyDescent="0.2">
      <c r="B21" s="2" t="s">
        <v>225</v>
      </c>
      <c r="C21" s="2"/>
      <c r="D21" s="2"/>
    </row>
    <row r="22" spans="2:4" ht="15" x14ac:dyDescent="0.2">
      <c r="B22" s="3"/>
      <c r="C22" s="3" t="s">
        <v>5</v>
      </c>
      <c r="D22" s="4" t="s">
        <v>225</v>
      </c>
    </row>
    <row r="23" spans="2:4" ht="15" x14ac:dyDescent="0.2">
      <c r="B23" s="2" t="s">
        <v>245</v>
      </c>
      <c r="C23" s="2"/>
      <c r="D23" s="2"/>
    </row>
    <row r="24" spans="2:4" ht="15" x14ac:dyDescent="0.2">
      <c r="B24" s="3"/>
      <c r="C24" s="3" t="s">
        <v>5</v>
      </c>
      <c r="D24" s="4" t="s">
        <v>245</v>
      </c>
    </row>
    <row r="25" spans="2:4" ht="15" x14ac:dyDescent="0.2">
      <c r="B25" s="2" t="s">
        <v>266</v>
      </c>
      <c r="C25" s="2"/>
      <c r="D25" s="2"/>
    </row>
    <row r="26" spans="2:4" ht="15" x14ac:dyDescent="0.2">
      <c r="B26" s="3"/>
      <c r="C26" s="3" t="s">
        <v>5</v>
      </c>
      <c r="D26" s="4" t="s">
        <v>266</v>
      </c>
    </row>
    <row r="27" spans="2:4" ht="15" x14ac:dyDescent="0.2">
      <c r="B27" s="2" t="s">
        <v>276</v>
      </c>
      <c r="C27" s="2"/>
      <c r="D27" s="2"/>
    </row>
    <row r="28" spans="2:4" ht="15" x14ac:dyDescent="0.2">
      <c r="B28" s="3"/>
      <c r="C28" s="3" t="s">
        <v>5</v>
      </c>
      <c r="D28" s="4" t="s">
        <v>276</v>
      </c>
    </row>
    <row r="29" spans="2:4" ht="15" x14ac:dyDescent="0.2">
      <c r="B29" s="2" t="s">
        <v>336</v>
      </c>
      <c r="C29" s="2"/>
      <c r="D29" s="2"/>
    </row>
    <row r="30" spans="2:4" ht="15" x14ac:dyDescent="0.2">
      <c r="B30" s="3"/>
      <c r="C30" s="3" t="s">
        <v>5</v>
      </c>
      <c r="D30" s="4" t="s">
        <v>336</v>
      </c>
    </row>
    <row r="31" spans="2:4" ht="15" x14ac:dyDescent="0.2">
      <c r="B31" s="2" t="s">
        <v>476</v>
      </c>
      <c r="C31" s="2"/>
      <c r="D31" s="2"/>
    </row>
    <row r="32" spans="2:4" ht="15" x14ac:dyDescent="0.2">
      <c r="B32" s="3"/>
      <c r="C32" s="3" t="s">
        <v>5</v>
      </c>
      <c r="D32" s="4" t="s">
        <v>476</v>
      </c>
    </row>
    <row r="33" spans="2:4" ht="15" x14ac:dyDescent="0.2">
      <c r="B33" s="2" t="s">
        <v>483</v>
      </c>
      <c r="C33" s="2"/>
      <c r="D33" s="2"/>
    </row>
    <row r="34" spans="2:4" ht="15" x14ac:dyDescent="0.2">
      <c r="B34" s="3"/>
      <c r="C34" s="3" t="s">
        <v>5</v>
      </c>
      <c r="D34" s="4" t="s">
        <v>483</v>
      </c>
    </row>
  </sheetData>
  <mergeCells count="1">
    <mergeCell ref="B3:D3"/>
  </mergeCells>
  <hyperlinks>
    <hyperlink ref="D10" location="'INSTRUÇÕES'!R1C1" display="INSTRUÇÕES"/>
    <hyperlink ref="D12" location="'Município Sustentável'!R1C1" display="Município Sustentável"/>
    <hyperlink ref="D14" location="'Estrutura de Ed Ambiental'!R1C1" display="Estrutura de Ed Ambiental"/>
    <hyperlink ref="D16" location="'Conselho Municipal'!R1C1" display="Conselho Municipal"/>
    <hyperlink ref="D18" location="'Biodiversidade'!R1C1" display="Biodiversidade"/>
    <hyperlink ref="D20" location="'Gestão das águas'!R1C1" display="Gestão das águas"/>
    <hyperlink ref="D22" location="'Qualidade do ar'!R1C1" display="Qualidade do ar"/>
    <hyperlink ref="D24" location="'Uso do Solo'!R1C1" display="Uso do Solo"/>
    <hyperlink ref="D26" location="'Arborização Urbana'!R1C1" display="Arborização Urbana"/>
    <hyperlink ref="D28" location="'Esgoto Tratado'!R1C1" display="Esgoto Tratado"/>
    <hyperlink ref="D30" location="'Resíduos Sólidos'!R1C1" display="Resíduos Sólidos"/>
    <hyperlink ref="D32" location="'% Preenchida'!R1C1" display="% Preenchida"/>
    <hyperlink ref="D34" location="'Plan1'!R1C1" display="Plan1"/>
  </hyperlinks>
  <pageMargins left="0.511811024" right="0.511811024" top="0.78740157499999996" bottom="0.78740157499999996" header="0.31496062000000002" footer="0.3149606200000000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4"/>
  <sheetViews>
    <sheetView showGridLines="0" topLeftCell="A2" workbookViewId="0"/>
  </sheetViews>
  <sheetFormatPr defaultColWidth="14.42578125" defaultRowHeight="15.75" customHeight="1" x14ac:dyDescent="0.2"/>
  <cols>
    <col min="1" max="1" width="14.42578125" style="220" customWidth="1"/>
    <col min="2" max="2" width="93.42578125" style="220" customWidth="1"/>
    <col min="3" max="3" width="17.28515625" style="220" customWidth="1"/>
    <col min="4" max="4" width="67.140625" style="220" customWidth="1"/>
    <col min="5" max="5" width="7.85546875" style="220" customWidth="1"/>
    <col min="6" max="6" width="9.28515625" style="220" customWidth="1"/>
    <col min="7" max="7" width="14.42578125" style="220" hidden="1" customWidth="1"/>
    <col min="8" max="26" width="14.42578125" style="220" customWidth="1"/>
    <col min="27" max="16384" width="14.42578125" style="220"/>
  </cols>
  <sheetData>
    <row r="1" spans="1:25" ht="33" hidden="1" customHeight="1" x14ac:dyDescent="0.2">
      <c r="A1" s="444" t="s">
        <v>48</v>
      </c>
      <c r="B1" s="445"/>
      <c r="C1" s="445"/>
      <c r="D1" s="445"/>
      <c r="E1" s="446"/>
      <c r="F1" s="446"/>
      <c r="G1" s="221"/>
      <c r="H1" s="221"/>
      <c r="I1" s="221"/>
      <c r="J1" s="221"/>
      <c r="K1" s="221"/>
      <c r="L1" s="221"/>
      <c r="M1" s="221"/>
      <c r="N1" s="221"/>
      <c r="O1" s="221"/>
      <c r="P1" s="221"/>
      <c r="Q1" s="221"/>
      <c r="R1" s="221"/>
      <c r="S1" s="221"/>
      <c r="T1" s="221"/>
      <c r="U1" s="221"/>
      <c r="V1" s="221"/>
      <c r="W1" s="221"/>
      <c r="X1" s="221"/>
      <c r="Y1" s="222"/>
    </row>
    <row r="2" spans="1:25" ht="133.5" customHeight="1" x14ac:dyDescent="0.2">
      <c r="A2" s="447" t="s">
        <v>267</v>
      </c>
      <c r="B2" s="448"/>
      <c r="C2" s="448"/>
      <c r="D2" s="449"/>
      <c r="E2" s="223"/>
      <c r="F2" s="95"/>
      <c r="G2" s="95"/>
      <c r="H2" s="11"/>
      <c r="I2" s="11"/>
      <c r="J2" s="11"/>
      <c r="K2" s="11"/>
      <c r="L2" s="11"/>
      <c r="M2" s="11"/>
      <c r="N2" s="11"/>
      <c r="O2" s="11"/>
      <c r="P2" s="11"/>
      <c r="Q2" s="11"/>
      <c r="R2" s="11"/>
      <c r="S2" s="11"/>
      <c r="T2" s="11"/>
      <c r="U2" s="11"/>
      <c r="V2" s="11"/>
      <c r="W2" s="11"/>
      <c r="X2" s="11"/>
      <c r="Y2" s="12"/>
    </row>
    <row r="3" spans="1:25" ht="21.95" customHeight="1" x14ac:dyDescent="0.35">
      <c r="A3" s="450" t="s">
        <v>266</v>
      </c>
      <c r="B3" s="451"/>
      <c r="C3" s="451"/>
      <c r="D3" s="451"/>
      <c r="E3" s="224"/>
      <c r="F3" s="225"/>
      <c r="G3" s="226"/>
      <c r="H3" s="17"/>
      <c r="I3" s="17"/>
      <c r="J3" s="17"/>
      <c r="K3" s="17"/>
      <c r="L3" s="17"/>
      <c r="M3" s="17"/>
      <c r="N3" s="17"/>
      <c r="O3" s="17"/>
      <c r="P3" s="17"/>
      <c r="Q3" s="17"/>
      <c r="R3" s="17"/>
      <c r="S3" s="17"/>
      <c r="T3" s="17"/>
      <c r="U3" s="17"/>
      <c r="V3" s="17"/>
      <c r="W3" s="17"/>
      <c r="X3" s="17"/>
      <c r="Y3" s="18"/>
    </row>
    <row r="4" spans="1:25" ht="24" customHeight="1" x14ac:dyDescent="0.25">
      <c r="A4" s="105" t="s">
        <v>8</v>
      </c>
      <c r="B4" s="105" t="s">
        <v>9</v>
      </c>
      <c r="C4" s="105" t="s">
        <v>10</v>
      </c>
      <c r="D4" s="105" t="s">
        <v>11</v>
      </c>
      <c r="E4" s="227" t="s">
        <v>12</v>
      </c>
      <c r="F4" s="228" t="s">
        <v>13</v>
      </c>
      <c r="G4" s="16"/>
      <c r="H4" s="16"/>
      <c r="I4" s="17"/>
      <c r="J4" s="17"/>
      <c r="K4" s="17"/>
      <c r="L4" s="17"/>
      <c r="M4" s="17"/>
      <c r="N4" s="17"/>
      <c r="O4" s="17"/>
      <c r="P4" s="17"/>
      <c r="Q4" s="17"/>
      <c r="R4" s="17"/>
      <c r="S4" s="17"/>
      <c r="T4" s="17"/>
      <c r="U4" s="17"/>
      <c r="V4" s="17"/>
      <c r="W4" s="17"/>
      <c r="X4" s="17"/>
      <c r="Y4" s="18"/>
    </row>
    <row r="5" spans="1:25" ht="31.5" customHeight="1" x14ac:dyDescent="0.3">
      <c r="A5" s="229">
        <v>154</v>
      </c>
      <c r="B5" s="230" t="s">
        <v>268</v>
      </c>
      <c r="C5" s="231">
        <v>200</v>
      </c>
      <c r="D5" s="232"/>
      <c r="E5" s="233">
        <f t="shared" ref="E5:E12" si="0">COUNTIF(C5,"&gt;=0")</f>
        <v>1</v>
      </c>
      <c r="F5" s="27">
        <v>1</v>
      </c>
      <c r="G5" s="28" t="s">
        <v>18</v>
      </c>
      <c r="H5" s="16"/>
      <c r="I5" s="17"/>
      <c r="J5" s="17"/>
      <c r="K5" s="17"/>
      <c r="L5" s="17"/>
      <c r="M5" s="17"/>
      <c r="N5" s="17"/>
      <c r="O5" s="17"/>
      <c r="P5" s="17"/>
      <c r="Q5" s="17"/>
      <c r="R5" s="17"/>
      <c r="S5" s="17"/>
      <c r="T5" s="17"/>
      <c r="U5" s="17"/>
      <c r="V5" s="17"/>
      <c r="W5" s="17"/>
      <c r="X5" s="17"/>
      <c r="Y5" s="18"/>
    </row>
    <row r="6" spans="1:25" ht="31.5" customHeight="1" x14ac:dyDescent="0.3">
      <c r="A6" s="229">
        <v>155</v>
      </c>
      <c r="B6" s="230" t="s">
        <v>269</v>
      </c>
      <c r="C6" s="231">
        <v>180</v>
      </c>
      <c r="D6" s="232"/>
      <c r="E6" s="233">
        <f t="shared" si="0"/>
        <v>1</v>
      </c>
      <c r="F6" s="27">
        <v>1</v>
      </c>
      <c r="G6" s="28" t="s">
        <v>18</v>
      </c>
      <c r="H6" s="16"/>
      <c r="I6" s="17"/>
      <c r="J6" s="17"/>
      <c r="K6" s="17"/>
      <c r="L6" s="17"/>
      <c r="M6" s="17"/>
      <c r="N6" s="17"/>
      <c r="O6" s="17"/>
      <c r="P6" s="17"/>
      <c r="Q6" s="17"/>
      <c r="R6" s="17"/>
      <c r="S6" s="17"/>
      <c r="T6" s="17"/>
      <c r="U6" s="17"/>
      <c r="V6" s="17"/>
      <c r="W6" s="17"/>
      <c r="X6" s="17"/>
      <c r="Y6" s="18"/>
    </row>
    <row r="7" spans="1:25" ht="31.5" customHeight="1" x14ac:dyDescent="0.3">
      <c r="A7" s="229">
        <v>156</v>
      </c>
      <c r="B7" s="230" t="s">
        <v>270</v>
      </c>
      <c r="C7" s="231">
        <v>28</v>
      </c>
      <c r="D7" s="232"/>
      <c r="E7" s="233">
        <f t="shared" si="0"/>
        <v>1</v>
      </c>
      <c r="F7" s="27">
        <v>1</v>
      </c>
      <c r="G7" s="28" t="s">
        <v>18</v>
      </c>
      <c r="H7" s="16"/>
      <c r="I7" s="17"/>
      <c r="J7" s="17"/>
      <c r="K7" s="17"/>
      <c r="L7" s="17"/>
      <c r="M7" s="17"/>
      <c r="N7" s="17"/>
      <c r="O7" s="17"/>
      <c r="P7" s="17"/>
      <c r="Q7" s="17"/>
      <c r="R7" s="17"/>
      <c r="S7" s="17"/>
      <c r="T7" s="17"/>
      <c r="U7" s="17"/>
      <c r="V7" s="17"/>
      <c r="W7" s="17"/>
      <c r="X7" s="17"/>
      <c r="Y7" s="18"/>
    </row>
    <row r="8" spans="1:25" ht="31.5" customHeight="1" x14ac:dyDescent="0.3">
      <c r="A8" s="229">
        <v>157</v>
      </c>
      <c r="B8" s="230" t="s">
        <v>271</v>
      </c>
      <c r="C8" s="231">
        <v>2</v>
      </c>
      <c r="D8" s="232"/>
      <c r="E8" s="233">
        <f t="shared" si="0"/>
        <v>1</v>
      </c>
      <c r="F8" s="27">
        <v>1</v>
      </c>
      <c r="G8" s="28" t="s">
        <v>18</v>
      </c>
      <c r="H8" s="16"/>
      <c r="I8" s="17"/>
      <c r="J8" s="17"/>
      <c r="K8" s="17"/>
      <c r="L8" s="17"/>
      <c r="M8" s="17"/>
      <c r="N8" s="17"/>
      <c r="O8" s="17"/>
      <c r="P8" s="17"/>
      <c r="Q8" s="17"/>
      <c r="R8" s="17"/>
      <c r="S8" s="17"/>
      <c r="T8" s="17"/>
      <c r="U8" s="17"/>
      <c r="V8" s="17"/>
      <c r="W8" s="17"/>
      <c r="X8" s="17"/>
      <c r="Y8" s="18"/>
    </row>
    <row r="9" spans="1:25" ht="31.5" customHeight="1" x14ac:dyDescent="0.3">
      <c r="A9" s="229">
        <v>158</v>
      </c>
      <c r="B9" s="230" t="s">
        <v>272</v>
      </c>
      <c r="C9" s="231">
        <v>32</v>
      </c>
      <c r="D9" s="232"/>
      <c r="E9" s="233">
        <f t="shared" si="0"/>
        <v>1</v>
      </c>
      <c r="F9" s="27">
        <v>1</v>
      </c>
      <c r="G9" s="28" t="s">
        <v>18</v>
      </c>
      <c r="H9" s="16"/>
      <c r="I9" s="17"/>
      <c r="J9" s="17"/>
      <c r="K9" s="17"/>
      <c r="L9" s="17"/>
      <c r="M9" s="17"/>
      <c r="N9" s="17"/>
      <c r="O9" s="17"/>
      <c r="P9" s="17"/>
      <c r="Q9" s="17"/>
      <c r="R9" s="17"/>
      <c r="S9" s="17"/>
      <c r="T9" s="17"/>
      <c r="U9" s="17"/>
      <c r="V9" s="17"/>
      <c r="W9" s="17"/>
      <c r="X9" s="17"/>
      <c r="Y9" s="18"/>
    </row>
    <row r="10" spans="1:25" ht="31.5" customHeight="1" x14ac:dyDescent="0.3">
      <c r="A10" s="229">
        <v>159</v>
      </c>
      <c r="B10" s="230" t="s">
        <v>273</v>
      </c>
      <c r="C10" s="231">
        <v>1000</v>
      </c>
      <c r="D10" s="232"/>
      <c r="E10" s="233">
        <f t="shared" si="0"/>
        <v>1</v>
      </c>
      <c r="F10" s="27">
        <v>1</v>
      </c>
      <c r="G10" s="28" t="s">
        <v>18</v>
      </c>
      <c r="H10" s="16"/>
      <c r="I10" s="17"/>
      <c r="J10" s="17"/>
      <c r="K10" s="17"/>
      <c r="L10" s="17"/>
      <c r="M10" s="17"/>
      <c r="N10" s="17"/>
      <c r="O10" s="17"/>
      <c r="P10" s="17"/>
      <c r="Q10" s="17"/>
      <c r="R10" s="17"/>
      <c r="S10" s="17"/>
      <c r="T10" s="17"/>
      <c r="U10" s="17"/>
      <c r="V10" s="17"/>
      <c r="W10" s="17"/>
      <c r="X10" s="17"/>
      <c r="Y10" s="18"/>
    </row>
    <row r="11" spans="1:25" ht="31.5" customHeight="1" x14ac:dyDescent="0.3">
      <c r="A11" s="229">
        <v>160</v>
      </c>
      <c r="B11" s="230" t="s">
        <v>274</v>
      </c>
      <c r="C11" s="231">
        <v>1000</v>
      </c>
      <c r="D11" s="232"/>
      <c r="E11" s="233">
        <f t="shared" si="0"/>
        <v>1</v>
      </c>
      <c r="F11" s="27">
        <v>1</v>
      </c>
      <c r="G11" s="28" t="s">
        <v>18</v>
      </c>
      <c r="H11" s="16"/>
      <c r="I11" s="17"/>
      <c r="J11" s="17"/>
      <c r="K11" s="17"/>
      <c r="L11" s="17"/>
      <c r="M11" s="17"/>
      <c r="N11" s="17"/>
      <c r="O11" s="17"/>
      <c r="P11" s="17"/>
      <c r="Q11" s="17"/>
      <c r="R11" s="17"/>
      <c r="S11" s="17"/>
      <c r="T11" s="17"/>
      <c r="U11" s="17"/>
      <c r="V11" s="17"/>
      <c r="W11" s="17"/>
      <c r="X11" s="17"/>
      <c r="Y11" s="18"/>
    </row>
    <row r="12" spans="1:25" ht="31.5" customHeight="1" x14ac:dyDescent="0.3">
      <c r="A12" s="229">
        <v>161</v>
      </c>
      <c r="B12" s="230" t="s">
        <v>275</v>
      </c>
      <c r="C12" s="231">
        <v>0</v>
      </c>
      <c r="D12" s="232"/>
      <c r="E12" s="233">
        <f t="shared" si="0"/>
        <v>1</v>
      </c>
      <c r="F12" s="27">
        <v>1</v>
      </c>
      <c r="G12" s="28" t="s">
        <v>18</v>
      </c>
      <c r="H12" s="16"/>
      <c r="I12" s="17"/>
      <c r="J12" s="17"/>
      <c r="K12" s="17"/>
      <c r="L12" s="17"/>
      <c r="M12" s="17"/>
      <c r="N12" s="17"/>
      <c r="O12" s="17"/>
      <c r="P12" s="17"/>
      <c r="Q12" s="17"/>
      <c r="R12" s="17"/>
      <c r="S12" s="17"/>
      <c r="T12" s="17"/>
      <c r="U12" s="17"/>
      <c r="V12" s="17"/>
      <c r="W12" s="17"/>
      <c r="X12" s="17"/>
      <c r="Y12" s="18"/>
    </row>
    <row r="13" spans="1:25" ht="27.75" customHeight="1" x14ac:dyDescent="0.25">
      <c r="A13" s="234"/>
      <c r="B13" s="34"/>
      <c r="C13" s="34"/>
      <c r="D13" s="35"/>
      <c r="E13" s="27">
        <f>SUM(E5:E12)</f>
        <v>8</v>
      </c>
      <c r="F13" s="27">
        <v>8</v>
      </c>
      <c r="G13" s="16"/>
      <c r="H13" s="16"/>
      <c r="I13" s="17"/>
      <c r="J13" s="17"/>
      <c r="K13" s="17"/>
      <c r="L13" s="17"/>
      <c r="M13" s="17"/>
      <c r="N13" s="17"/>
      <c r="O13" s="17"/>
      <c r="P13" s="17"/>
      <c r="Q13" s="17"/>
      <c r="R13" s="17"/>
      <c r="S13" s="17"/>
      <c r="T13" s="17"/>
      <c r="U13" s="17"/>
      <c r="V13" s="17"/>
      <c r="W13" s="17"/>
      <c r="X13" s="17"/>
      <c r="Y13" s="18"/>
    </row>
    <row r="14" spans="1:25" ht="15.75" customHeight="1" x14ac:dyDescent="0.25">
      <c r="A14" s="235"/>
      <c r="B14" s="17"/>
      <c r="C14" s="17"/>
      <c r="D14" s="17"/>
      <c r="E14" s="34"/>
      <c r="F14" s="34"/>
      <c r="G14" s="17"/>
      <c r="H14" s="17"/>
      <c r="I14" s="17"/>
      <c r="J14" s="17"/>
      <c r="K14" s="17"/>
      <c r="L14" s="17"/>
      <c r="M14" s="17"/>
      <c r="N14" s="17"/>
      <c r="O14" s="17"/>
      <c r="P14" s="17"/>
      <c r="Q14" s="17"/>
      <c r="R14" s="17"/>
      <c r="S14" s="17"/>
      <c r="T14" s="17"/>
      <c r="U14" s="17"/>
      <c r="V14" s="17"/>
      <c r="W14" s="17"/>
      <c r="X14" s="17"/>
      <c r="Y14" s="18"/>
    </row>
    <row r="15" spans="1:25" ht="15.75" customHeight="1" x14ac:dyDescent="0.25">
      <c r="A15" s="235"/>
      <c r="B15" s="17"/>
      <c r="C15" s="17"/>
      <c r="D15" s="17"/>
      <c r="E15" s="17"/>
      <c r="F15" s="17"/>
      <c r="G15" s="17"/>
      <c r="H15" s="17"/>
      <c r="I15" s="17"/>
      <c r="J15" s="17"/>
      <c r="K15" s="17"/>
      <c r="L15" s="17"/>
      <c r="M15" s="17"/>
      <c r="N15" s="17"/>
      <c r="O15" s="17"/>
      <c r="P15" s="17"/>
      <c r="Q15" s="17"/>
      <c r="R15" s="17"/>
      <c r="S15" s="17"/>
      <c r="T15" s="17"/>
      <c r="U15" s="17"/>
      <c r="V15" s="17"/>
      <c r="W15" s="17"/>
      <c r="X15" s="17"/>
      <c r="Y15" s="18"/>
    </row>
    <row r="16" spans="1:25" ht="15.75" customHeight="1" x14ac:dyDescent="0.25">
      <c r="A16" s="235"/>
      <c r="B16" s="17"/>
      <c r="C16" s="17"/>
      <c r="D16" s="17"/>
      <c r="E16" s="17"/>
      <c r="F16" s="17"/>
      <c r="G16" s="17"/>
      <c r="H16" s="17"/>
      <c r="I16" s="17"/>
      <c r="J16" s="17"/>
      <c r="K16" s="17"/>
      <c r="L16" s="17"/>
      <c r="M16" s="17"/>
      <c r="N16" s="17"/>
      <c r="O16" s="17"/>
      <c r="P16" s="17"/>
      <c r="Q16" s="17"/>
      <c r="R16" s="17"/>
      <c r="S16" s="17"/>
      <c r="T16" s="17"/>
      <c r="U16" s="17"/>
      <c r="V16" s="17"/>
      <c r="W16" s="17"/>
      <c r="X16" s="17"/>
      <c r="Y16" s="18"/>
    </row>
    <row r="17" spans="1:25" ht="15.75" customHeight="1" x14ac:dyDescent="0.2">
      <c r="A17" s="39"/>
      <c r="B17" s="17"/>
      <c r="C17" s="17"/>
      <c r="D17" s="17"/>
      <c r="E17" s="17"/>
      <c r="F17" s="17"/>
      <c r="G17" s="17"/>
      <c r="H17" s="17"/>
      <c r="I17" s="17"/>
      <c r="J17" s="17"/>
      <c r="K17" s="17"/>
      <c r="L17" s="17"/>
      <c r="M17" s="17"/>
      <c r="N17" s="17"/>
      <c r="O17" s="17"/>
      <c r="P17" s="17"/>
      <c r="Q17" s="17"/>
      <c r="R17" s="17"/>
      <c r="S17" s="17"/>
      <c r="T17" s="17"/>
      <c r="U17" s="17"/>
      <c r="V17" s="17"/>
      <c r="W17" s="17"/>
      <c r="X17" s="17"/>
      <c r="Y17" s="18"/>
    </row>
    <row r="18" spans="1:25" ht="15.75" customHeight="1" x14ac:dyDescent="0.2">
      <c r="A18" s="39"/>
      <c r="B18" s="17"/>
      <c r="C18" s="17"/>
      <c r="D18" s="17"/>
      <c r="E18" s="17"/>
      <c r="F18" s="17"/>
      <c r="G18" s="17"/>
      <c r="H18" s="17"/>
      <c r="I18" s="17"/>
      <c r="J18" s="17"/>
      <c r="K18" s="17"/>
      <c r="L18" s="17"/>
      <c r="M18" s="17"/>
      <c r="N18" s="17"/>
      <c r="O18" s="17"/>
      <c r="P18" s="17"/>
      <c r="Q18" s="17"/>
      <c r="R18" s="17"/>
      <c r="S18" s="17"/>
      <c r="T18" s="17"/>
      <c r="U18" s="17"/>
      <c r="V18" s="17"/>
      <c r="W18" s="17"/>
      <c r="X18" s="17"/>
      <c r="Y18" s="18"/>
    </row>
    <row r="19" spans="1:25" ht="15.75" customHeight="1" x14ac:dyDescent="0.2">
      <c r="A19" s="39"/>
      <c r="B19" s="17"/>
      <c r="C19" s="17"/>
      <c r="D19" s="17"/>
      <c r="E19" s="17"/>
      <c r="F19" s="17"/>
      <c r="G19" s="17"/>
      <c r="H19" s="17"/>
      <c r="I19" s="17"/>
      <c r="J19" s="17"/>
      <c r="K19" s="17"/>
      <c r="L19" s="17"/>
      <c r="M19" s="17"/>
      <c r="N19" s="17"/>
      <c r="O19" s="17"/>
      <c r="P19" s="17"/>
      <c r="Q19" s="17"/>
      <c r="R19" s="17"/>
      <c r="S19" s="17"/>
      <c r="T19" s="17"/>
      <c r="U19" s="17"/>
      <c r="V19" s="17"/>
      <c r="W19" s="17"/>
      <c r="X19" s="17"/>
      <c r="Y19" s="18"/>
    </row>
    <row r="20" spans="1:25" ht="15.75" customHeight="1" x14ac:dyDescent="0.2">
      <c r="A20" s="39"/>
      <c r="B20" s="17"/>
      <c r="C20" s="17"/>
      <c r="D20" s="17"/>
      <c r="E20" s="17"/>
      <c r="F20" s="17"/>
      <c r="G20" s="17"/>
      <c r="H20" s="17"/>
      <c r="I20" s="17"/>
      <c r="J20" s="17"/>
      <c r="K20" s="17"/>
      <c r="L20" s="17"/>
      <c r="M20" s="17"/>
      <c r="N20" s="17"/>
      <c r="O20" s="17"/>
      <c r="P20" s="17"/>
      <c r="Q20" s="17"/>
      <c r="R20" s="17"/>
      <c r="S20" s="17"/>
      <c r="T20" s="17"/>
      <c r="U20" s="17"/>
      <c r="V20" s="17"/>
      <c r="W20" s="17"/>
      <c r="X20" s="17"/>
      <c r="Y20" s="18"/>
    </row>
    <row r="21" spans="1:25" ht="15.75" customHeight="1" x14ac:dyDescent="0.2">
      <c r="A21" s="39"/>
      <c r="B21" s="17"/>
      <c r="C21" s="17"/>
      <c r="D21" s="17"/>
      <c r="E21" s="17"/>
      <c r="F21" s="17"/>
      <c r="G21" s="17"/>
      <c r="H21" s="17"/>
      <c r="I21" s="17"/>
      <c r="J21" s="17"/>
      <c r="K21" s="17"/>
      <c r="L21" s="17"/>
      <c r="M21" s="17"/>
      <c r="N21" s="17"/>
      <c r="O21" s="17"/>
      <c r="P21" s="17"/>
      <c r="Q21" s="17"/>
      <c r="R21" s="17"/>
      <c r="S21" s="17"/>
      <c r="T21" s="17"/>
      <c r="U21" s="17"/>
      <c r="V21" s="17"/>
      <c r="W21" s="17"/>
      <c r="X21" s="17"/>
      <c r="Y21" s="18"/>
    </row>
    <row r="22" spans="1:25" ht="15.75" customHeight="1" x14ac:dyDescent="0.2">
      <c r="A22" s="39"/>
      <c r="B22" s="17"/>
      <c r="C22" s="17"/>
      <c r="D22" s="17"/>
      <c r="E22" s="17"/>
      <c r="F22" s="17"/>
      <c r="G22" s="17"/>
      <c r="H22" s="17"/>
      <c r="I22" s="17"/>
      <c r="J22" s="17"/>
      <c r="K22" s="17"/>
      <c r="L22" s="17"/>
      <c r="M22" s="17"/>
      <c r="N22" s="17"/>
      <c r="O22" s="17"/>
      <c r="P22" s="17"/>
      <c r="Q22" s="17"/>
      <c r="R22" s="17"/>
      <c r="S22" s="17"/>
      <c r="T22" s="17"/>
      <c r="U22" s="17"/>
      <c r="V22" s="17"/>
      <c r="W22" s="17"/>
      <c r="X22" s="17"/>
      <c r="Y22" s="18"/>
    </row>
    <row r="23" spans="1:25" ht="15.75" customHeight="1" x14ac:dyDescent="0.2">
      <c r="A23" s="39"/>
      <c r="B23" s="17"/>
      <c r="C23" s="17"/>
      <c r="D23" s="17"/>
      <c r="E23" s="17"/>
      <c r="F23" s="17"/>
      <c r="G23" s="17"/>
      <c r="H23" s="17"/>
      <c r="I23" s="17"/>
      <c r="J23" s="17"/>
      <c r="K23" s="17"/>
      <c r="L23" s="17"/>
      <c r="M23" s="17"/>
      <c r="N23" s="17"/>
      <c r="O23" s="17"/>
      <c r="P23" s="17"/>
      <c r="Q23" s="17"/>
      <c r="R23" s="17"/>
      <c r="S23" s="17"/>
      <c r="T23" s="17"/>
      <c r="U23" s="17"/>
      <c r="V23" s="17"/>
      <c r="W23" s="17"/>
      <c r="X23" s="17"/>
      <c r="Y23" s="18"/>
    </row>
    <row r="24" spans="1:25" ht="15.75" customHeight="1" x14ac:dyDescent="0.2">
      <c r="A24" s="39"/>
      <c r="B24" s="17"/>
      <c r="C24" s="17"/>
      <c r="D24" s="17"/>
      <c r="E24" s="17"/>
      <c r="F24" s="17"/>
      <c r="G24" s="17"/>
      <c r="H24" s="17"/>
      <c r="I24" s="17"/>
      <c r="J24" s="17"/>
      <c r="K24" s="17"/>
      <c r="L24" s="17"/>
      <c r="M24" s="17"/>
      <c r="N24" s="17"/>
      <c r="O24" s="17"/>
      <c r="P24" s="17"/>
      <c r="Q24" s="17"/>
      <c r="R24" s="17"/>
      <c r="S24" s="17"/>
      <c r="T24" s="17"/>
      <c r="U24" s="17"/>
      <c r="V24" s="17"/>
      <c r="W24" s="17"/>
      <c r="X24" s="17"/>
      <c r="Y24" s="18"/>
    </row>
    <row r="25" spans="1:25" ht="15.75" customHeight="1" x14ac:dyDescent="0.2">
      <c r="A25" s="39"/>
      <c r="B25" s="17"/>
      <c r="C25" s="17"/>
      <c r="D25" s="17"/>
      <c r="E25" s="17"/>
      <c r="F25" s="17"/>
      <c r="G25" s="17"/>
      <c r="H25" s="17"/>
      <c r="I25" s="17"/>
      <c r="J25" s="17"/>
      <c r="K25" s="17"/>
      <c r="L25" s="17"/>
      <c r="M25" s="17"/>
      <c r="N25" s="17"/>
      <c r="O25" s="17"/>
      <c r="P25" s="17"/>
      <c r="Q25" s="17"/>
      <c r="R25" s="17"/>
      <c r="S25" s="17"/>
      <c r="T25" s="17"/>
      <c r="U25" s="17"/>
      <c r="V25" s="17"/>
      <c r="W25" s="17"/>
      <c r="X25" s="17"/>
      <c r="Y25" s="18"/>
    </row>
    <row r="26" spans="1:25" ht="15.75" customHeight="1" x14ac:dyDescent="0.2">
      <c r="A26" s="39"/>
      <c r="B26" s="17"/>
      <c r="C26" s="17"/>
      <c r="D26" s="17"/>
      <c r="E26" s="17"/>
      <c r="F26" s="17"/>
      <c r="G26" s="17"/>
      <c r="H26" s="17"/>
      <c r="I26" s="17"/>
      <c r="J26" s="17"/>
      <c r="K26" s="17"/>
      <c r="L26" s="17"/>
      <c r="M26" s="17"/>
      <c r="N26" s="17"/>
      <c r="O26" s="17"/>
      <c r="P26" s="17"/>
      <c r="Q26" s="17"/>
      <c r="R26" s="17"/>
      <c r="S26" s="17"/>
      <c r="T26" s="17"/>
      <c r="U26" s="17"/>
      <c r="V26" s="17"/>
      <c r="W26" s="17"/>
      <c r="X26" s="17"/>
      <c r="Y26" s="18"/>
    </row>
    <row r="27" spans="1:25" ht="15.75" customHeight="1" x14ac:dyDescent="0.2">
      <c r="A27" s="39"/>
      <c r="B27" s="17"/>
      <c r="C27" s="17"/>
      <c r="D27" s="17"/>
      <c r="E27" s="17"/>
      <c r="F27" s="17"/>
      <c r="G27" s="17"/>
      <c r="H27" s="17"/>
      <c r="I27" s="17"/>
      <c r="J27" s="17"/>
      <c r="K27" s="17"/>
      <c r="L27" s="17"/>
      <c r="M27" s="17"/>
      <c r="N27" s="17"/>
      <c r="O27" s="17"/>
      <c r="P27" s="17"/>
      <c r="Q27" s="17"/>
      <c r="R27" s="17"/>
      <c r="S27" s="17"/>
      <c r="T27" s="17"/>
      <c r="U27" s="17"/>
      <c r="V27" s="17"/>
      <c r="W27" s="17"/>
      <c r="X27" s="17"/>
      <c r="Y27" s="18"/>
    </row>
    <row r="28" spans="1:25" ht="15.75" customHeight="1" x14ac:dyDescent="0.2">
      <c r="A28" s="39"/>
      <c r="B28" s="17"/>
      <c r="C28" s="17"/>
      <c r="D28" s="17"/>
      <c r="E28" s="17"/>
      <c r="F28" s="17"/>
      <c r="G28" s="17"/>
      <c r="H28" s="17"/>
      <c r="I28" s="17"/>
      <c r="J28" s="17"/>
      <c r="K28" s="17"/>
      <c r="L28" s="17"/>
      <c r="M28" s="17"/>
      <c r="N28" s="17"/>
      <c r="O28" s="17"/>
      <c r="P28" s="17"/>
      <c r="Q28" s="17"/>
      <c r="R28" s="17"/>
      <c r="S28" s="17"/>
      <c r="T28" s="17"/>
      <c r="U28" s="17"/>
      <c r="V28" s="17"/>
      <c r="W28" s="17"/>
      <c r="X28" s="17"/>
      <c r="Y28" s="18"/>
    </row>
    <row r="29" spans="1:25" ht="15.75" customHeight="1" x14ac:dyDescent="0.2">
      <c r="A29" s="39"/>
      <c r="B29" s="17"/>
      <c r="C29" s="17"/>
      <c r="D29" s="17"/>
      <c r="E29" s="17"/>
      <c r="F29" s="17"/>
      <c r="G29" s="17"/>
      <c r="H29" s="17"/>
      <c r="I29" s="17"/>
      <c r="J29" s="17"/>
      <c r="K29" s="17"/>
      <c r="L29" s="17"/>
      <c r="M29" s="17"/>
      <c r="N29" s="17"/>
      <c r="O29" s="17"/>
      <c r="P29" s="17"/>
      <c r="Q29" s="17"/>
      <c r="R29" s="17"/>
      <c r="S29" s="17"/>
      <c r="T29" s="17"/>
      <c r="U29" s="17"/>
      <c r="V29" s="17"/>
      <c r="W29" s="17"/>
      <c r="X29" s="17"/>
      <c r="Y29" s="18"/>
    </row>
    <row r="30" spans="1:25" ht="15.75" customHeight="1" x14ac:dyDescent="0.2">
      <c r="A30" s="39"/>
      <c r="B30" s="17"/>
      <c r="C30" s="17"/>
      <c r="D30" s="17"/>
      <c r="E30" s="17"/>
      <c r="F30" s="17"/>
      <c r="G30" s="17"/>
      <c r="H30" s="17"/>
      <c r="I30" s="17"/>
      <c r="J30" s="17"/>
      <c r="K30" s="17"/>
      <c r="L30" s="17"/>
      <c r="M30" s="17"/>
      <c r="N30" s="17"/>
      <c r="O30" s="17"/>
      <c r="P30" s="17"/>
      <c r="Q30" s="17"/>
      <c r="R30" s="17"/>
      <c r="S30" s="17"/>
      <c r="T30" s="17"/>
      <c r="U30" s="17"/>
      <c r="V30" s="17"/>
      <c r="W30" s="17"/>
      <c r="X30" s="17"/>
      <c r="Y30" s="18"/>
    </row>
    <row r="31" spans="1:25" ht="15.75" customHeight="1" x14ac:dyDescent="0.2">
      <c r="A31" s="39"/>
      <c r="B31" s="17"/>
      <c r="C31" s="17"/>
      <c r="D31" s="17"/>
      <c r="E31" s="17"/>
      <c r="F31" s="17"/>
      <c r="G31" s="17"/>
      <c r="H31" s="17"/>
      <c r="I31" s="17"/>
      <c r="J31" s="17"/>
      <c r="K31" s="17"/>
      <c r="L31" s="17"/>
      <c r="M31" s="17"/>
      <c r="N31" s="17"/>
      <c r="O31" s="17"/>
      <c r="P31" s="17"/>
      <c r="Q31" s="17"/>
      <c r="R31" s="17"/>
      <c r="S31" s="17"/>
      <c r="T31" s="17"/>
      <c r="U31" s="17"/>
      <c r="V31" s="17"/>
      <c r="W31" s="17"/>
      <c r="X31" s="17"/>
      <c r="Y31" s="18"/>
    </row>
    <row r="32" spans="1:25" ht="15.75" customHeight="1" x14ac:dyDescent="0.2">
      <c r="A32" s="39"/>
      <c r="B32" s="17"/>
      <c r="C32" s="17"/>
      <c r="D32" s="17"/>
      <c r="E32" s="17"/>
      <c r="F32" s="17"/>
      <c r="G32" s="17"/>
      <c r="H32" s="17"/>
      <c r="I32" s="17"/>
      <c r="J32" s="17"/>
      <c r="K32" s="17"/>
      <c r="L32" s="17"/>
      <c r="M32" s="17"/>
      <c r="N32" s="17"/>
      <c r="O32" s="17"/>
      <c r="P32" s="17"/>
      <c r="Q32" s="17"/>
      <c r="R32" s="17"/>
      <c r="S32" s="17"/>
      <c r="T32" s="17"/>
      <c r="U32" s="17"/>
      <c r="V32" s="17"/>
      <c r="W32" s="17"/>
      <c r="X32" s="17"/>
      <c r="Y32" s="18"/>
    </row>
    <row r="33" spans="1:25" ht="15.75" customHeight="1" x14ac:dyDescent="0.2">
      <c r="A33" s="39"/>
      <c r="B33" s="17"/>
      <c r="C33" s="17"/>
      <c r="D33" s="17"/>
      <c r="E33" s="17"/>
      <c r="F33" s="17"/>
      <c r="G33" s="17"/>
      <c r="H33" s="17"/>
      <c r="I33" s="17"/>
      <c r="J33" s="17"/>
      <c r="K33" s="17"/>
      <c r="L33" s="17"/>
      <c r="M33" s="17"/>
      <c r="N33" s="17"/>
      <c r="O33" s="17"/>
      <c r="P33" s="17"/>
      <c r="Q33" s="17"/>
      <c r="R33" s="17"/>
      <c r="S33" s="17"/>
      <c r="T33" s="17"/>
      <c r="U33" s="17"/>
      <c r="V33" s="17"/>
      <c r="W33" s="17"/>
      <c r="X33" s="17"/>
      <c r="Y33" s="18"/>
    </row>
    <row r="34" spans="1:25" ht="15.75" customHeight="1" x14ac:dyDescent="0.2">
      <c r="A34" s="39"/>
      <c r="B34" s="17"/>
      <c r="C34" s="17"/>
      <c r="D34" s="17"/>
      <c r="E34" s="17"/>
      <c r="F34" s="17"/>
      <c r="G34" s="17"/>
      <c r="H34" s="17"/>
      <c r="I34" s="17"/>
      <c r="J34" s="17"/>
      <c r="K34" s="17"/>
      <c r="L34" s="17"/>
      <c r="M34" s="17"/>
      <c r="N34" s="17"/>
      <c r="O34" s="17"/>
      <c r="P34" s="17"/>
      <c r="Q34" s="17"/>
      <c r="R34" s="17"/>
      <c r="S34" s="17"/>
      <c r="T34" s="17"/>
      <c r="U34" s="17"/>
      <c r="V34" s="17"/>
      <c r="W34" s="17"/>
      <c r="X34" s="17"/>
      <c r="Y34" s="18"/>
    </row>
    <row r="35" spans="1:25" ht="15.75" customHeight="1" x14ac:dyDescent="0.2">
      <c r="A35" s="39"/>
      <c r="B35" s="17"/>
      <c r="C35" s="17"/>
      <c r="D35" s="17"/>
      <c r="E35" s="17"/>
      <c r="F35" s="17"/>
      <c r="G35" s="17"/>
      <c r="H35" s="17"/>
      <c r="I35" s="17"/>
      <c r="J35" s="17"/>
      <c r="K35" s="17"/>
      <c r="L35" s="17"/>
      <c r="M35" s="17"/>
      <c r="N35" s="17"/>
      <c r="O35" s="17"/>
      <c r="P35" s="17"/>
      <c r="Q35" s="17"/>
      <c r="R35" s="17"/>
      <c r="S35" s="17"/>
      <c r="T35" s="17"/>
      <c r="U35" s="17"/>
      <c r="V35" s="17"/>
      <c r="W35" s="17"/>
      <c r="X35" s="17"/>
      <c r="Y35" s="18"/>
    </row>
    <row r="36" spans="1:25" ht="15.75" customHeight="1" x14ac:dyDescent="0.2">
      <c r="A36" s="39"/>
      <c r="B36" s="17"/>
      <c r="C36" s="17"/>
      <c r="D36" s="17"/>
      <c r="E36" s="17"/>
      <c r="F36" s="17"/>
      <c r="G36" s="17"/>
      <c r="H36" s="17"/>
      <c r="I36" s="17"/>
      <c r="J36" s="17"/>
      <c r="K36" s="17"/>
      <c r="L36" s="17"/>
      <c r="M36" s="17"/>
      <c r="N36" s="17"/>
      <c r="O36" s="17"/>
      <c r="P36" s="17"/>
      <c r="Q36" s="17"/>
      <c r="R36" s="17"/>
      <c r="S36" s="17"/>
      <c r="T36" s="17"/>
      <c r="U36" s="17"/>
      <c r="V36" s="17"/>
      <c r="W36" s="17"/>
      <c r="X36" s="17"/>
      <c r="Y36" s="18"/>
    </row>
    <row r="37" spans="1:25" ht="15.75" customHeight="1" x14ac:dyDescent="0.2">
      <c r="A37" s="39"/>
      <c r="B37" s="17"/>
      <c r="C37" s="17"/>
      <c r="D37" s="17"/>
      <c r="E37" s="17"/>
      <c r="F37" s="17"/>
      <c r="G37" s="17"/>
      <c r="H37" s="17"/>
      <c r="I37" s="17"/>
      <c r="J37" s="17"/>
      <c r="K37" s="17"/>
      <c r="L37" s="17"/>
      <c r="M37" s="17"/>
      <c r="N37" s="17"/>
      <c r="O37" s="17"/>
      <c r="P37" s="17"/>
      <c r="Q37" s="17"/>
      <c r="R37" s="17"/>
      <c r="S37" s="17"/>
      <c r="T37" s="17"/>
      <c r="U37" s="17"/>
      <c r="V37" s="17"/>
      <c r="W37" s="17"/>
      <c r="X37" s="17"/>
      <c r="Y37" s="18"/>
    </row>
    <row r="38" spans="1:25" ht="15.75" customHeight="1" x14ac:dyDescent="0.2">
      <c r="A38" s="39"/>
      <c r="B38" s="17"/>
      <c r="C38" s="17"/>
      <c r="D38" s="17"/>
      <c r="E38" s="17"/>
      <c r="F38" s="17"/>
      <c r="G38" s="17"/>
      <c r="H38" s="17"/>
      <c r="I38" s="17"/>
      <c r="J38" s="17"/>
      <c r="K38" s="17"/>
      <c r="L38" s="17"/>
      <c r="M38" s="17"/>
      <c r="N38" s="17"/>
      <c r="O38" s="17"/>
      <c r="P38" s="17"/>
      <c r="Q38" s="17"/>
      <c r="R38" s="17"/>
      <c r="S38" s="17"/>
      <c r="T38" s="17"/>
      <c r="U38" s="17"/>
      <c r="V38" s="17"/>
      <c r="W38" s="17"/>
      <c r="X38" s="17"/>
      <c r="Y38" s="18"/>
    </row>
    <row r="39" spans="1:25" ht="15.75" customHeight="1" x14ac:dyDescent="0.2">
      <c r="A39" s="39"/>
      <c r="B39" s="17"/>
      <c r="C39" s="17"/>
      <c r="D39" s="17"/>
      <c r="E39" s="17"/>
      <c r="F39" s="17"/>
      <c r="G39" s="17"/>
      <c r="H39" s="17"/>
      <c r="I39" s="17"/>
      <c r="J39" s="17"/>
      <c r="K39" s="17"/>
      <c r="L39" s="17"/>
      <c r="M39" s="17"/>
      <c r="N39" s="17"/>
      <c r="O39" s="17"/>
      <c r="P39" s="17"/>
      <c r="Q39" s="17"/>
      <c r="R39" s="17"/>
      <c r="S39" s="17"/>
      <c r="T39" s="17"/>
      <c r="U39" s="17"/>
      <c r="V39" s="17"/>
      <c r="W39" s="17"/>
      <c r="X39" s="17"/>
      <c r="Y39" s="18"/>
    </row>
    <row r="40" spans="1:25" ht="15.75" customHeight="1" x14ac:dyDescent="0.2">
      <c r="A40" s="39"/>
      <c r="B40" s="17"/>
      <c r="C40" s="17"/>
      <c r="D40" s="17"/>
      <c r="E40" s="17"/>
      <c r="F40" s="17"/>
      <c r="G40" s="17"/>
      <c r="H40" s="17"/>
      <c r="I40" s="17"/>
      <c r="J40" s="17"/>
      <c r="K40" s="17"/>
      <c r="L40" s="17"/>
      <c r="M40" s="17"/>
      <c r="N40" s="17"/>
      <c r="O40" s="17"/>
      <c r="P40" s="17"/>
      <c r="Q40" s="17"/>
      <c r="R40" s="17"/>
      <c r="S40" s="17"/>
      <c r="T40" s="17"/>
      <c r="U40" s="17"/>
      <c r="V40" s="17"/>
      <c r="W40" s="17"/>
      <c r="X40" s="17"/>
      <c r="Y40" s="18"/>
    </row>
    <row r="41" spans="1:25" ht="15.75" customHeight="1" x14ac:dyDescent="0.2">
      <c r="A41" s="39"/>
      <c r="B41" s="17"/>
      <c r="C41" s="17"/>
      <c r="D41" s="17"/>
      <c r="E41" s="17"/>
      <c r="F41" s="17"/>
      <c r="G41" s="17"/>
      <c r="H41" s="17"/>
      <c r="I41" s="17"/>
      <c r="J41" s="17"/>
      <c r="K41" s="17"/>
      <c r="L41" s="17"/>
      <c r="M41" s="17"/>
      <c r="N41" s="17"/>
      <c r="O41" s="17"/>
      <c r="P41" s="17"/>
      <c r="Q41" s="17"/>
      <c r="R41" s="17"/>
      <c r="S41" s="17"/>
      <c r="T41" s="17"/>
      <c r="U41" s="17"/>
      <c r="V41" s="17"/>
      <c r="W41" s="17"/>
      <c r="X41" s="17"/>
      <c r="Y41" s="18"/>
    </row>
    <row r="42" spans="1:25" ht="15.75" customHeight="1" x14ac:dyDescent="0.2">
      <c r="A42" s="39"/>
      <c r="B42" s="17"/>
      <c r="C42" s="17"/>
      <c r="D42" s="17"/>
      <c r="E42" s="17"/>
      <c r="F42" s="17"/>
      <c r="G42" s="17"/>
      <c r="H42" s="17"/>
      <c r="I42" s="17"/>
      <c r="J42" s="17"/>
      <c r="K42" s="17"/>
      <c r="L42" s="17"/>
      <c r="M42" s="17"/>
      <c r="N42" s="17"/>
      <c r="O42" s="17"/>
      <c r="P42" s="17"/>
      <c r="Q42" s="17"/>
      <c r="R42" s="17"/>
      <c r="S42" s="17"/>
      <c r="T42" s="17"/>
      <c r="U42" s="17"/>
      <c r="V42" s="17"/>
      <c r="W42" s="17"/>
      <c r="X42" s="17"/>
      <c r="Y42" s="18"/>
    </row>
    <row r="43" spans="1:25" ht="15.75" customHeight="1" x14ac:dyDescent="0.2">
      <c r="A43" s="39"/>
      <c r="B43" s="17"/>
      <c r="C43" s="17"/>
      <c r="D43" s="17"/>
      <c r="E43" s="17"/>
      <c r="F43" s="17"/>
      <c r="G43" s="17"/>
      <c r="H43" s="17"/>
      <c r="I43" s="17"/>
      <c r="J43" s="17"/>
      <c r="K43" s="17"/>
      <c r="L43" s="17"/>
      <c r="M43" s="17"/>
      <c r="N43" s="17"/>
      <c r="O43" s="17"/>
      <c r="P43" s="17"/>
      <c r="Q43" s="17"/>
      <c r="R43" s="17"/>
      <c r="S43" s="17"/>
      <c r="T43" s="17"/>
      <c r="U43" s="17"/>
      <c r="V43" s="17"/>
      <c r="W43" s="17"/>
      <c r="X43" s="17"/>
      <c r="Y43" s="18"/>
    </row>
    <row r="44" spans="1:25" ht="15.75" customHeight="1" x14ac:dyDescent="0.2">
      <c r="A44" s="39"/>
      <c r="B44" s="17"/>
      <c r="C44" s="17"/>
      <c r="D44" s="17"/>
      <c r="E44" s="17"/>
      <c r="F44" s="17"/>
      <c r="G44" s="17"/>
      <c r="H44" s="17"/>
      <c r="I44" s="17"/>
      <c r="J44" s="17"/>
      <c r="K44" s="17"/>
      <c r="L44" s="17"/>
      <c r="M44" s="17"/>
      <c r="N44" s="17"/>
      <c r="O44" s="17"/>
      <c r="P44" s="17"/>
      <c r="Q44" s="17"/>
      <c r="R44" s="17"/>
      <c r="S44" s="17"/>
      <c r="T44" s="17"/>
      <c r="U44" s="17"/>
      <c r="V44" s="17"/>
      <c r="W44" s="17"/>
      <c r="X44" s="17"/>
      <c r="Y44" s="18"/>
    </row>
    <row r="45" spans="1:25" ht="15.75" customHeight="1" x14ac:dyDescent="0.2">
      <c r="A45" s="39"/>
      <c r="B45" s="17"/>
      <c r="C45" s="17"/>
      <c r="D45" s="17"/>
      <c r="E45" s="17"/>
      <c r="F45" s="17"/>
      <c r="G45" s="17"/>
      <c r="H45" s="17"/>
      <c r="I45" s="17"/>
      <c r="J45" s="17"/>
      <c r="K45" s="17"/>
      <c r="L45" s="17"/>
      <c r="M45" s="17"/>
      <c r="N45" s="17"/>
      <c r="O45" s="17"/>
      <c r="P45" s="17"/>
      <c r="Q45" s="17"/>
      <c r="R45" s="17"/>
      <c r="S45" s="17"/>
      <c r="T45" s="17"/>
      <c r="U45" s="17"/>
      <c r="V45" s="17"/>
      <c r="W45" s="17"/>
      <c r="X45" s="17"/>
      <c r="Y45" s="18"/>
    </row>
    <row r="46" spans="1:25" ht="15.75" customHeight="1" x14ac:dyDescent="0.2">
      <c r="A46" s="39"/>
      <c r="B46" s="17"/>
      <c r="C46" s="17"/>
      <c r="D46" s="17"/>
      <c r="E46" s="17"/>
      <c r="F46" s="17"/>
      <c r="G46" s="17"/>
      <c r="H46" s="17"/>
      <c r="I46" s="17"/>
      <c r="J46" s="17"/>
      <c r="K46" s="17"/>
      <c r="L46" s="17"/>
      <c r="M46" s="17"/>
      <c r="N46" s="17"/>
      <c r="O46" s="17"/>
      <c r="P46" s="17"/>
      <c r="Q46" s="17"/>
      <c r="R46" s="17"/>
      <c r="S46" s="17"/>
      <c r="T46" s="17"/>
      <c r="U46" s="17"/>
      <c r="V46" s="17"/>
      <c r="W46" s="17"/>
      <c r="X46" s="17"/>
      <c r="Y46" s="18"/>
    </row>
    <row r="47" spans="1:25" ht="15.75" customHeight="1" x14ac:dyDescent="0.2">
      <c r="A47" s="39"/>
      <c r="B47" s="17"/>
      <c r="C47" s="17"/>
      <c r="D47" s="17"/>
      <c r="E47" s="17"/>
      <c r="F47" s="17"/>
      <c r="G47" s="17"/>
      <c r="H47" s="17"/>
      <c r="I47" s="17"/>
      <c r="J47" s="17"/>
      <c r="K47" s="17"/>
      <c r="L47" s="17"/>
      <c r="M47" s="17"/>
      <c r="N47" s="17"/>
      <c r="O47" s="17"/>
      <c r="P47" s="17"/>
      <c r="Q47" s="17"/>
      <c r="R47" s="17"/>
      <c r="S47" s="17"/>
      <c r="T47" s="17"/>
      <c r="U47" s="17"/>
      <c r="V47" s="17"/>
      <c r="W47" s="17"/>
      <c r="X47" s="17"/>
      <c r="Y47" s="18"/>
    </row>
    <row r="48" spans="1:25" ht="15.75" customHeight="1" x14ac:dyDescent="0.2">
      <c r="A48" s="39"/>
      <c r="B48" s="17"/>
      <c r="C48" s="17"/>
      <c r="D48" s="17"/>
      <c r="E48" s="17"/>
      <c r="F48" s="17"/>
      <c r="G48" s="17"/>
      <c r="H48" s="17"/>
      <c r="I48" s="17"/>
      <c r="J48" s="17"/>
      <c r="K48" s="17"/>
      <c r="L48" s="17"/>
      <c r="M48" s="17"/>
      <c r="N48" s="17"/>
      <c r="O48" s="17"/>
      <c r="P48" s="17"/>
      <c r="Q48" s="17"/>
      <c r="R48" s="17"/>
      <c r="S48" s="17"/>
      <c r="T48" s="17"/>
      <c r="U48" s="17"/>
      <c r="V48" s="17"/>
      <c r="W48" s="17"/>
      <c r="X48" s="17"/>
      <c r="Y48" s="18"/>
    </row>
    <row r="49" spans="1:25" ht="15.75" customHeight="1" x14ac:dyDescent="0.2">
      <c r="A49" s="39"/>
      <c r="B49" s="17"/>
      <c r="C49" s="17"/>
      <c r="D49" s="17"/>
      <c r="E49" s="17"/>
      <c r="F49" s="17"/>
      <c r="G49" s="17"/>
      <c r="H49" s="17"/>
      <c r="I49" s="17"/>
      <c r="J49" s="17"/>
      <c r="K49" s="17"/>
      <c r="L49" s="17"/>
      <c r="M49" s="17"/>
      <c r="N49" s="17"/>
      <c r="O49" s="17"/>
      <c r="P49" s="17"/>
      <c r="Q49" s="17"/>
      <c r="R49" s="17"/>
      <c r="S49" s="17"/>
      <c r="T49" s="17"/>
      <c r="U49" s="17"/>
      <c r="V49" s="17"/>
      <c r="W49" s="17"/>
      <c r="X49" s="17"/>
      <c r="Y49" s="18"/>
    </row>
    <row r="50" spans="1:25" ht="15.75" customHeight="1" x14ac:dyDescent="0.2">
      <c r="A50" s="39"/>
      <c r="B50" s="17"/>
      <c r="C50" s="17"/>
      <c r="D50" s="17"/>
      <c r="E50" s="17"/>
      <c r="F50" s="17"/>
      <c r="G50" s="17"/>
      <c r="H50" s="17"/>
      <c r="I50" s="17"/>
      <c r="J50" s="17"/>
      <c r="K50" s="17"/>
      <c r="L50" s="17"/>
      <c r="M50" s="17"/>
      <c r="N50" s="17"/>
      <c r="O50" s="17"/>
      <c r="P50" s="17"/>
      <c r="Q50" s="17"/>
      <c r="R50" s="17"/>
      <c r="S50" s="17"/>
      <c r="T50" s="17"/>
      <c r="U50" s="17"/>
      <c r="V50" s="17"/>
      <c r="W50" s="17"/>
      <c r="X50" s="17"/>
      <c r="Y50" s="18"/>
    </row>
    <row r="51" spans="1:25" ht="15.75" customHeight="1" x14ac:dyDescent="0.2">
      <c r="A51" s="39"/>
      <c r="B51" s="17"/>
      <c r="C51" s="17"/>
      <c r="D51" s="17"/>
      <c r="E51" s="17"/>
      <c r="F51" s="17"/>
      <c r="G51" s="17"/>
      <c r="H51" s="17"/>
      <c r="I51" s="17"/>
      <c r="J51" s="17"/>
      <c r="K51" s="17"/>
      <c r="L51" s="17"/>
      <c r="M51" s="17"/>
      <c r="N51" s="17"/>
      <c r="O51" s="17"/>
      <c r="P51" s="17"/>
      <c r="Q51" s="17"/>
      <c r="R51" s="17"/>
      <c r="S51" s="17"/>
      <c r="T51" s="17"/>
      <c r="U51" s="17"/>
      <c r="V51" s="17"/>
      <c r="W51" s="17"/>
      <c r="X51" s="17"/>
      <c r="Y51" s="18"/>
    </row>
    <row r="52" spans="1:25" ht="15.75" customHeight="1" x14ac:dyDescent="0.2">
      <c r="A52" s="39"/>
      <c r="B52" s="17"/>
      <c r="C52" s="17"/>
      <c r="D52" s="17"/>
      <c r="E52" s="17"/>
      <c r="F52" s="17"/>
      <c r="G52" s="17"/>
      <c r="H52" s="17"/>
      <c r="I52" s="17"/>
      <c r="J52" s="17"/>
      <c r="K52" s="17"/>
      <c r="L52" s="17"/>
      <c r="M52" s="17"/>
      <c r="N52" s="17"/>
      <c r="O52" s="17"/>
      <c r="P52" s="17"/>
      <c r="Q52" s="17"/>
      <c r="R52" s="17"/>
      <c r="S52" s="17"/>
      <c r="T52" s="17"/>
      <c r="U52" s="17"/>
      <c r="V52" s="17"/>
      <c r="W52" s="17"/>
      <c r="X52" s="17"/>
      <c r="Y52" s="18"/>
    </row>
    <row r="53" spans="1:25" ht="15.75" customHeight="1" x14ac:dyDescent="0.2">
      <c r="A53" s="39"/>
      <c r="B53" s="17"/>
      <c r="C53" s="17"/>
      <c r="D53" s="17"/>
      <c r="E53" s="17"/>
      <c r="F53" s="17"/>
      <c r="G53" s="17"/>
      <c r="H53" s="17"/>
      <c r="I53" s="17"/>
      <c r="J53" s="17"/>
      <c r="K53" s="17"/>
      <c r="L53" s="17"/>
      <c r="M53" s="17"/>
      <c r="N53" s="17"/>
      <c r="O53" s="17"/>
      <c r="P53" s="17"/>
      <c r="Q53" s="17"/>
      <c r="R53" s="17"/>
      <c r="S53" s="17"/>
      <c r="T53" s="17"/>
      <c r="U53" s="17"/>
      <c r="V53" s="17"/>
      <c r="W53" s="17"/>
      <c r="X53" s="17"/>
      <c r="Y53" s="18"/>
    </row>
    <row r="54" spans="1:25" ht="15.75" customHeight="1" x14ac:dyDescent="0.2">
      <c r="A54" s="41"/>
      <c r="B54" s="42"/>
      <c r="C54" s="42"/>
      <c r="D54" s="42"/>
      <c r="E54" s="42"/>
      <c r="F54" s="42"/>
      <c r="G54" s="42"/>
      <c r="H54" s="42"/>
      <c r="I54" s="42"/>
      <c r="J54" s="42"/>
      <c r="K54" s="42"/>
      <c r="L54" s="42"/>
      <c r="M54" s="42"/>
      <c r="N54" s="42"/>
      <c r="O54" s="42"/>
      <c r="P54" s="42"/>
      <c r="Q54" s="42"/>
      <c r="R54" s="42"/>
      <c r="S54" s="42"/>
      <c r="T54" s="42"/>
      <c r="U54" s="42"/>
      <c r="V54" s="42"/>
      <c r="W54" s="42"/>
      <c r="X54" s="42"/>
      <c r="Y54" s="43"/>
    </row>
  </sheetData>
  <mergeCells count="3">
    <mergeCell ref="A1:F1"/>
    <mergeCell ref="A2:D2"/>
    <mergeCell ref="A3:D3"/>
  </mergeCells>
  <pageMargins left="0.51181100000000002" right="0.51181100000000002" top="0.78740200000000005" bottom="0.78740200000000005" header="0.31496099999999999" footer="0.31496099999999999"/>
  <pageSetup orientation="landscape"/>
  <headerFooter>
    <oddFooter>&amp;C&amp;"Helvetica Neue,Regular"&amp;12&amp;K000000&amp;P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topLeftCell="A2" workbookViewId="0"/>
  </sheetViews>
  <sheetFormatPr defaultColWidth="14.42578125" defaultRowHeight="15.75" customHeight="1" x14ac:dyDescent="0.2"/>
  <cols>
    <col min="1" max="1" width="12.42578125" style="236" customWidth="1"/>
    <col min="2" max="2" width="51.28515625" style="236" customWidth="1"/>
    <col min="3" max="3" width="74.140625" style="236" customWidth="1"/>
    <col min="4" max="4" width="16.42578125" style="236" customWidth="1"/>
    <col min="5" max="5" width="10.7109375" style="236" customWidth="1"/>
    <col min="6" max="6" width="31" style="236" customWidth="1"/>
    <col min="7" max="7" width="40.28515625" style="236" customWidth="1"/>
    <col min="8" max="11" width="14.42578125" style="236" hidden="1" customWidth="1"/>
    <col min="12" max="19" width="14.42578125" style="236" customWidth="1"/>
    <col min="20" max="16384" width="14.42578125" style="236"/>
  </cols>
  <sheetData>
    <row r="1" spans="1:18" ht="33" hidden="1" customHeight="1" x14ac:dyDescent="0.2">
      <c r="A1" s="474" t="s">
        <v>48</v>
      </c>
      <c r="B1" s="475"/>
      <c r="C1" s="358"/>
      <c r="D1" s="358"/>
      <c r="E1" s="358"/>
      <c r="F1" s="358"/>
      <c r="G1" s="91"/>
      <c r="H1" s="92"/>
      <c r="I1" s="221"/>
      <c r="J1" s="92"/>
      <c r="K1" s="221"/>
      <c r="L1" s="221"/>
      <c r="M1" s="221"/>
      <c r="N1" s="221"/>
      <c r="O1" s="221"/>
      <c r="P1" s="221"/>
      <c r="Q1" s="221"/>
      <c r="R1" s="222"/>
    </row>
    <row r="2" spans="1:18" ht="118.5" customHeight="1" x14ac:dyDescent="0.2">
      <c r="A2" s="452" t="s">
        <v>246</v>
      </c>
      <c r="B2" s="453"/>
      <c r="C2" s="340"/>
      <c r="D2" s="340"/>
      <c r="E2" s="340"/>
      <c r="F2" s="340"/>
      <c r="G2" s="340"/>
      <c r="H2" s="95"/>
      <c r="I2" s="95"/>
      <c r="J2" s="96"/>
      <c r="K2" s="11"/>
      <c r="L2" s="11"/>
      <c r="M2" s="11"/>
      <c r="N2" s="11"/>
      <c r="O2" s="11"/>
      <c r="P2" s="11"/>
      <c r="Q2" s="11"/>
      <c r="R2" s="12"/>
    </row>
    <row r="3" spans="1:18" ht="24" customHeight="1" x14ac:dyDescent="0.2">
      <c r="A3" s="454" t="s">
        <v>276</v>
      </c>
      <c r="B3" s="455"/>
      <c r="C3" s="456"/>
      <c r="D3" s="456"/>
      <c r="E3" s="456"/>
      <c r="F3" s="456"/>
      <c r="G3" s="457"/>
      <c r="H3" s="20" t="s">
        <v>12</v>
      </c>
      <c r="I3" s="237" t="s">
        <v>13</v>
      </c>
      <c r="J3" s="102"/>
      <c r="K3" s="17"/>
      <c r="L3" s="16"/>
      <c r="M3" s="17"/>
      <c r="N3" s="17"/>
      <c r="O3" s="17"/>
      <c r="P3" s="17"/>
      <c r="Q3" s="17"/>
      <c r="R3" s="18"/>
    </row>
    <row r="4" spans="1:18" ht="41.25" customHeight="1" x14ac:dyDescent="0.2">
      <c r="A4" s="238" t="s">
        <v>8</v>
      </c>
      <c r="B4" s="386" t="s">
        <v>277</v>
      </c>
      <c r="C4" s="387"/>
      <c r="D4" s="387"/>
      <c r="E4" s="387"/>
      <c r="F4" s="387"/>
      <c r="G4" s="197" t="s">
        <v>11</v>
      </c>
      <c r="H4" s="135"/>
      <c r="I4" s="239"/>
      <c r="J4" s="102"/>
      <c r="K4" s="17"/>
      <c r="L4" s="16"/>
      <c r="M4" s="17"/>
      <c r="N4" s="17"/>
      <c r="O4" s="17"/>
      <c r="P4" s="17"/>
      <c r="Q4" s="17"/>
      <c r="R4" s="18"/>
    </row>
    <row r="5" spans="1:18" ht="27.75" customHeight="1" x14ac:dyDescent="0.2">
      <c r="A5" s="137">
        <v>162</v>
      </c>
      <c r="B5" s="423" t="s">
        <v>278</v>
      </c>
      <c r="C5" s="424"/>
      <c r="D5" s="464" t="s">
        <v>279</v>
      </c>
      <c r="E5" s="465"/>
      <c r="F5" s="465"/>
      <c r="G5" s="25"/>
      <c r="H5" s="109">
        <f>IF(OR(D5="  selecione uma opção",D5=""),0,1)</f>
        <v>1</v>
      </c>
      <c r="I5" s="27">
        <v>1</v>
      </c>
      <c r="J5" s="102"/>
      <c r="K5" s="17"/>
      <c r="L5" s="16"/>
      <c r="M5" s="17"/>
      <c r="N5" s="17"/>
      <c r="O5" s="17"/>
      <c r="P5" s="17"/>
      <c r="Q5" s="17"/>
      <c r="R5" s="18"/>
    </row>
    <row r="6" spans="1:18" ht="27.75" customHeight="1" x14ac:dyDescent="0.2">
      <c r="A6" s="137">
        <v>163</v>
      </c>
      <c r="B6" s="423" t="s">
        <v>280</v>
      </c>
      <c r="C6" s="424"/>
      <c r="D6" s="240">
        <v>1</v>
      </c>
      <c r="E6" s="458"/>
      <c r="F6" s="459"/>
      <c r="G6" s="25"/>
      <c r="H6" s="109">
        <f>IF(AND(D6&gt;0,D6&lt;&gt;""),1,0)</f>
        <v>1</v>
      </c>
      <c r="I6" s="27">
        <v>1</v>
      </c>
      <c r="J6" s="141" t="s">
        <v>15</v>
      </c>
      <c r="K6" s="17"/>
      <c r="L6" s="16"/>
      <c r="M6" s="17"/>
      <c r="N6" s="17"/>
      <c r="O6" s="17"/>
      <c r="P6" s="17"/>
      <c r="Q6" s="17"/>
      <c r="R6" s="18"/>
    </row>
    <row r="7" spans="1:18" ht="27.75" customHeight="1" x14ac:dyDescent="0.2">
      <c r="A7" s="137">
        <v>164</v>
      </c>
      <c r="B7" s="423" t="s">
        <v>281</v>
      </c>
      <c r="C7" s="424"/>
      <c r="D7" s="240">
        <v>1</v>
      </c>
      <c r="E7" s="460"/>
      <c r="F7" s="461"/>
      <c r="G7" s="25"/>
      <c r="H7" s="109">
        <f>IF(AND(D7&gt;0,D7&lt;&gt;""),1,0)</f>
        <v>1</v>
      </c>
      <c r="I7" s="27">
        <v>1</v>
      </c>
      <c r="J7" s="141" t="s">
        <v>15</v>
      </c>
      <c r="K7" s="241" t="s">
        <v>282</v>
      </c>
      <c r="L7" s="16"/>
      <c r="M7" s="17"/>
      <c r="N7" s="17"/>
      <c r="O7" s="17"/>
      <c r="P7" s="17"/>
      <c r="Q7" s="17"/>
      <c r="R7" s="18"/>
    </row>
    <row r="8" spans="1:18" ht="27.75" customHeight="1" x14ac:dyDescent="0.2">
      <c r="A8" s="137">
        <v>165</v>
      </c>
      <c r="B8" s="423" t="s">
        <v>283</v>
      </c>
      <c r="C8" s="424"/>
      <c r="D8" s="240">
        <v>1</v>
      </c>
      <c r="E8" s="460"/>
      <c r="F8" s="461"/>
      <c r="G8" s="25"/>
      <c r="H8" s="109">
        <f>IF(AND(D8&gt;=0,D8&lt;&gt;""),1,0)</f>
        <v>1</v>
      </c>
      <c r="I8" s="27">
        <v>1</v>
      </c>
      <c r="J8" s="141" t="s">
        <v>18</v>
      </c>
      <c r="K8" s="242" t="s">
        <v>284</v>
      </c>
      <c r="L8" s="16"/>
      <c r="M8" s="17"/>
      <c r="N8" s="17"/>
      <c r="O8" s="17"/>
      <c r="P8" s="17"/>
      <c r="Q8" s="17"/>
      <c r="R8" s="18"/>
    </row>
    <row r="9" spans="1:18" ht="27.75" customHeight="1" x14ac:dyDescent="0.2">
      <c r="A9" s="137">
        <v>166</v>
      </c>
      <c r="B9" s="423" t="s">
        <v>285</v>
      </c>
      <c r="C9" s="424"/>
      <c r="D9" s="148">
        <v>89.9</v>
      </c>
      <c r="E9" s="460"/>
      <c r="F9" s="461"/>
      <c r="G9" s="25"/>
      <c r="H9" s="109">
        <f>IF(AND(D9&gt;=0,D9&lt;&gt;""),1,0)</f>
        <v>1</v>
      </c>
      <c r="I9" s="27">
        <v>1</v>
      </c>
      <c r="J9" s="141" t="s">
        <v>18</v>
      </c>
      <c r="K9" s="242" t="s">
        <v>279</v>
      </c>
      <c r="L9" s="16"/>
      <c r="M9" s="17"/>
      <c r="N9" s="17"/>
      <c r="O9" s="17"/>
      <c r="P9" s="17"/>
      <c r="Q9" s="17"/>
      <c r="R9" s="18"/>
    </row>
    <row r="10" spans="1:18" ht="27.75" customHeight="1" x14ac:dyDescent="0.2">
      <c r="A10" s="137">
        <v>167</v>
      </c>
      <c r="B10" s="423" t="s">
        <v>286</v>
      </c>
      <c r="C10" s="424"/>
      <c r="D10" s="240">
        <v>0</v>
      </c>
      <c r="E10" s="460"/>
      <c r="F10" s="461"/>
      <c r="G10" s="25"/>
      <c r="H10" s="109">
        <f>IF(AND(D10&gt;=0,D10&lt;&gt;""),1,0)</f>
        <v>1</v>
      </c>
      <c r="I10" s="27">
        <v>1</v>
      </c>
      <c r="J10" s="141" t="s">
        <v>18</v>
      </c>
      <c r="K10" s="242" t="s">
        <v>287</v>
      </c>
      <c r="L10" s="16"/>
      <c r="M10" s="17"/>
      <c r="N10" s="17"/>
      <c r="O10" s="17"/>
      <c r="P10" s="17"/>
      <c r="Q10" s="17"/>
      <c r="R10" s="18"/>
    </row>
    <row r="11" spans="1:18" ht="27.75" customHeight="1" x14ac:dyDescent="0.2">
      <c r="A11" s="137">
        <v>168</v>
      </c>
      <c r="B11" s="423" t="s">
        <v>288</v>
      </c>
      <c r="C11" s="424"/>
      <c r="D11" s="240">
        <v>1</v>
      </c>
      <c r="E11" s="462"/>
      <c r="F11" s="463"/>
      <c r="G11" s="25"/>
      <c r="H11" s="109">
        <f>IF(AND(D11&gt;0,D11&lt;&gt;""),1,0)</f>
        <v>1</v>
      </c>
      <c r="I11" s="27">
        <v>1</v>
      </c>
      <c r="J11" s="141" t="s">
        <v>15</v>
      </c>
      <c r="K11" s="243" t="s">
        <v>289</v>
      </c>
      <c r="L11" s="16"/>
      <c r="M11" s="17"/>
      <c r="N11" s="17"/>
      <c r="O11" s="17"/>
      <c r="P11" s="17"/>
      <c r="Q11" s="17"/>
      <c r="R11" s="18"/>
    </row>
    <row r="12" spans="1:18" ht="27" customHeight="1" x14ac:dyDescent="0.2">
      <c r="A12" s="345" t="s">
        <v>290</v>
      </c>
      <c r="B12" s="346"/>
      <c r="C12" s="346"/>
      <c r="D12" s="346"/>
      <c r="E12" s="346"/>
      <c r="F12" s="346"/>
      <c r="G12" s="55"/>
      <c r="H12" s="244"/>
      <c r="I12" s="169"/>
      <c r="J12" s="102"/>
      <c r="K12" s="17"/>
      <c r="L12" s="16"/>
      <c r="M12" s="17"/>
      <c r="N12" s="17"/>
      <c r="O12" s="17"/>
      <c r="P12" s="17"/>
      <c r="Q12" s="17"/>
      <c r="R12" s="18"/>
    </row>
    <row r="13" spans="1:18" ht="27" customHeight="1" x14ac:dyDescent="0.2">
      <c r="A13" s="55"/>
      <c r="B13" s="54" t="s">
        <v>291</v>
      </c>
      <c r="C13" s="345" t="s">
        <v>292</v>
      </c>
      <c r="D13" s="346"/>
      <c r="E13" s="345" t="s">
        <v>293</v>
      </c>
      <c r="F13" s="346"/>
      <c r="G13" s="197" t="s">
        <v>11</v>
      </c>
      <c r="H13" s="169"/>
      <c r="I13" s="169"/>
      <c r="J13" s="102"/>
      <c r="K13" s="17"/>
      <c r="L13" s="16"/>
      <c r="M13" s="17"/>
      <c r="N13" s="17"/>
      <c r="O13" s="17"/>
      <c r="P13" s="17"/>
      <c r="Q13" s="17"/>
      <c r="R13" s="18"/>
    </row>
    <row r="14" spans="1:18" ht="37.5" customHeight="1" x14ac:dyDescent="0.2">
      <c r="A14" s="137">
        <v>169</v>
      </c>
      <c r="B14" s="147" t="s">
        <v>294</v>
      </c>
      <c r="C14" s="466" t="s">
        <v>295</v>
      </c>
      <c r="D14" s="467"/>
      <c r="E14" s="464" t="s">
        <v>296</v>
      </c>
      <c r="F14" s="465"/>
      <c r="G14" s="25"/>
      <c r="H14" s="109">
        <f>IF(OR(E14="  selecione uma opção",E14=""),0,1)</f>
        <v>1</v>
      </c>
      <c r="I14" s="27">
        <v>1</v>
      </c>
      <c r="J14" s="102"/>
      <c r="K14" s="241" t="s">
        <v>297</v>
      </c>
      <c r="L14" s="16"/>
      <c r="M14" s="17"/>
      <c r="N14" s="17"/>
      <c r="O14" s="17"/>
      <c r="P14" s="17"/>
      <c r="Q14" s="17"/>
      <c r="R14" s="18"/>
    </row>
    <row r="15" spans="1:18" ht="35.25" customHeight="1" x14ac:dyDescent="0.2">
      <c r="A15" s="137">
        <v>171</v>
      </c>
      <c r="B15" s="147" t="s">
        <v>298</v>
      </c>
      <c r="C15" s="466" t="s">
        <v>299</v>
      </c>
      <c r="D15" s="467"/>
      <c r="E15" s="464" t="s">
        <v>296</v>
      </c>
      <c r="F15" s="465"/>
      <c r="G15" s="25"/>
      <c r="H15" s="109">
        <f>IF(OR(E15="  selecione uma opção",E15=""),0,1)</f>
        <v>1</v>
      </c>
      <c r="I15" s="27">
        <v>1</v>
      </c>
      <c r="J15" s="102"/>
      <c r="K15" s="242" t="s">
        <v>284</v>
      </c>
      <c r="L15" s="16"/>
      <c r="M15" s="17"/>
      <c r="N15" s="17"/>
      <c r="O15" s="17"/>
      <c r="P15" s="17"/>
      <c r="Q15" s="17"/>
      <c r="R15" s="18"/>
    </row>
    <row r="16" spans="1:18" ht="26.25" customHeight="1" x14ac:dyDescent="0.2">
      <c r="A16" s="345" t="s">
        <v>300</v>
      </c>
      <c r="B16" s="346"/>
      <c r="C16" s="346"/>
      <c r="D16" s="346"/>
      <c r="E16" s="346"/>
      <c r="F16" s="346"/>
      <c r="G16" s="55"/>
      <c r="H16" s="244"/>
      <c r="I16" s="169"/>
      <c r="J16" s="102"/>
      <c r="K16" s="246" t="s">
        <v>301</v>
      </c>
      <c r="L16" s="16"/>
      <c r="M16" s="17"/>
      <c r="N16" s="17"/>
      <c r="O16" s="17"/>
      <c r="P16" s="17"/>
      <c r="Q16" s="17"/>
      <c r="R16" s="18"/>
    </row>
    <row r="17" spans="1:18" ht="48.75" customHeight="1" x14ac:dyDescent="0.2">
      <c r="A17" s="55"/>
      <c r="B17" s="54" t="s">
        <v>291</v>
      </c>
      <c r="C17" s="345" t="s">
        <v>292</v>
      </c>
      <c r="D17" s="346"/>
      <c r="E17" s="472" t="s">
        <v>302</v>
      </c>
      <c r="F17" s="473"/>
      <c r="G17" s="197" t="s">
        <v>11</v>
      </c>
      <c r="H17" s="169"/>
      <c r="I17" s="169"/>
      <c r="J17" s="102"/>
      <c r="K17" s="246" t="s">
        <v>296</v>
      </c>
      <c r="L17" s="16"/>
      <c r="M17" s="17"/>
      <c r="N17" s="17"/>
      <c r="O17" s="17"/>
      <c r="P17" s="17"/>
      <c r="Q17" s="17"/>
      <c r="R17" s="18"/>
    </row>
    <row r="18" spans="1:18" ht="117" customHeight="1" x14ac:dyDescent="0.2">
      <c r="A18" s="137">
        <v>172</v>
      </c>
      <c r="B18" s="147" t="s">
        <v>303</v>
      </c>
      <c r="C18" s="466" t="s">
        <v>304</v>
      </c>
      <c r="D18" s="467"/>
      <c r="E18" s="65" t="s">
        <v>82</v>
      </c>
      <c r="F18" s="247"/>
      <c r="G18" s="25"/>
      <c r="H18" s="109">
        <f>IF(OR(AND(E18="SIM",F18&lt;&gt;""),E18="NÃO"),1,0)</f>
        <v>1</v>
      </c>
      <c r="I18" s="27">
        <v>1</v>
      </c>
      <c r="J18" s="110" t="s">
        <v>305</v>
      </c>
      <c r="K18" s="246" t="s">
        <v>306</v>
      </c>
      <c r="L18" s="16"/>
      <c r="M18" s="17"/>
      <c r="N18" s="17"/>
      <c r="O18" s="17"/>
      <c r="P18" s="17"/>
      <c r="Q18" s="17"/>
      <c r="R18" s="18"/>
    </row>
    <row r="19" spans="1:18" ht="23.25" customHeight="1" x14ac:dyDescent="0.2">
      <c r="A19" s="345" t="s">
        <v>307</v>
      </c>
      <c r="B19" s="346"/>
      <c r="C19" s="346"/>
      <c r="D19" s="346"/>
      <c r="E19" s="346"/>
      <c r="F19" s="346"/>
      <c r="G19" s="55"/>
      <c r="H19" s="248"/>
      <c r="I19" s="249"/>
      <c r="J19" s="102"/>
      <c r="K19" s="17"/>
      <c r="L19" s="16"/>
      <c r="M19" s="17"/>
      <c r="N19" s="17"/>
      <c r="O19" s="17"/>
      <c r="P19" s="17"/>
      <c r="Q19" s="17"/>
      <c r="R19" s="18"/>
    </row>
    <row r="20" spans="1:18" ht="57.75" customHeight="1" x14ac:dyDescent="0.2">
      <c r="A20" s="55"/>
      <c r="B20" s="54" t="s">
        <v>291</v>
      </c>
      <c r="C20" s="345" t="s">
        <v>292</v>
      </c>
      <c r="D20" s="346"/>
      <c r="E20" s="472" t="s">
        <v>308</v>
      </c>
      <c r="F20" s="473"/>
      <c r="G20" s="197" t="s">
        <v>11</v>
      </c>
      <c r="H20" s="169"/>
      <c r="I20" s="169"/>
      <c r="J20" s="102"/>
      <c r="K20" s="17"/>
      <c r="L20" s="16"/>
      <c r="M20" s="17"/>
      <c r="N20" s="17"/>
      <c r="O20" s="17"/>
      <c r="P20" s="17"/>
      <c r="Q20" s="17"/>
      <c r="R20" s="18"/>
    </row>
    <row r="21" spans="1:18" ht="57.75" customHeight="1" x14ac:dyDescent="0.2">
      <c r="A21" s="137">
        <v>173</v>
      </c>
      <c r="B21" s="147" t="s">
        <v>309</v>
      </c>
      <c r="C21" s="466" t="s">
        <v>310</v>
      </c>
      <c r="D21" s="467"/>
      <c r="E21" s="65" t="s">
        <v>57</v>
      </c>
      <c r="F21" s="247"/>
      <c r="G21" s="25"/>
      <c r="H21" s="109">
        <f>IF(OR(AND(E21="SIM",F21&lt;&gt;""),E21="NÃO"),1,0)</f>
        <v>0</v>
      </c>
      <c r="I21" s="27">
        <v>1</v>
      </c>
      <c r="J21" s="110" t="s">
        <v>305</v>
      </c>
      <c r="K21" s="17"/>
      <c r="L21" s="16"/>
      <c r="M21" s="17"/>
      <c r="N21" s="17"/>
      <c r="O21" s="17"/>
      <c r="P21" s="17"/>
      <c r="Q21" s="17"/>
      <c r="R21" s="18"/>
    </row>
    <row r="22" spans="1:18" ht="24" customHeight="1" x14ac:dyDescent="0.2">
      <c r="A22" s="345" t="s">
        <v>311</v>
      </c>
      <c r="B22" s="346"/>
      <c r="C22" s="346"/>
      <c r="D22" s="346"/>
      <c r="E22" s="346"/>
      <c r="F22" s="346"/>
      <c r="G22" s="55"/>
      <c r="H22" s="244"/>
      <c r="I22" s="169"/>
      <c r="J22" s="102"/>
      <c r="K22" s="17"/>
      <c r="L22" s="16"/>
      <c r="M22" s="17"/>
      <c r="N22" s="17"/>
      <c r="O22" s="17"/>
      <c r="P22" s="17"/>
      <c r="Q22" s="17"/>
      <c r="R22" s="18"/>
    </row>
    <row r="23" spans="1:18" ht="36" customHeight="1" x14ac:dyDescent="0.2">
      <c r="A23" s="55"/>
      <c r="B23" s="54" t="s">
        <v>291</v>
      </c>
      <c r="C23" s="345" t="s">
        <v>292</v>
      </c>
      <c r="D23" s="346"/>
      <c r="E23" s="472" t="s">
        <v>308</v>
      </c>
      <c r="F23" s="473"/>
      <c r="G23" s="197" t="s">
        <v>11</v>
      </c>
      <c r="H23" s="169"/>
      <c r="I23" s="169"/>
      <c r="J23" s="102"/>
      <c r="K23" s="17"/>
      <c r="L23" s="16"/>
      <c r="M23" s="17"/>
      <c r="N23" s="17"/>
      <c r="O23" s="17"/>
      <c r="P23" s="17"/>
      <c r="Q23" s="17"/>
      <c r="R23" s="18"/>
    </row>
    <row r="24" spans="1:18" ht="155.25" customHeight="1" x14ac:dyDescent="0.2">
      <c r="A24" s="137">
        <v>174</v>
      </c>
      <c r="B24" s="147" t="s">
        <v>312</v>
      </c>
      <c r="C24" s="466" t="s">
        <v>313</v>
      </c>
      <c r="D24" s="467"/>
      <c r="E24" s="65" t="s">
        <v>57</v>
      </c>
      <c r="F24" s="247"/>
      <c r="G24" s="25"/>
      <c r="H24" s="109">
        <f>IF(OR(AND(E24="SIM",F24&lt;&gt;""),E24="NÃO"),1,0)</f>
        <v>0</v>
      </c>
      <c r="I24" s="27">
        <v>1</v>
      </c>
      <c r="J24" s="110" t="s">
        <v>305</v>
      </c>
      <c r="K24" s="17"/>
      <c r="L24" s="16"/>
      <c r="M24" s="17"/>
      <c r="N24" s="17"/>
      <c r="O24" s="17"/>
      <c r="P24" s="17"/>
      <c r="Q24" s="17"/>
      <c r="R24" s="18"/>
    </row>
    <row r="25" spans="1:18" ht="25.5" customHeight="1" x14ac:dyDescent="0.2">
      <c r="A25" s="345" t="s">
        <v>314</v>
      </c>
      <c r="B25" s="346"/>
      <c r="C25" s="346"/>
      <c r="D25" s="346"/>
      <c r="E25" s="346"/>
      <c r="F25" s="346"/>
      <c r="G25" s="55"/>
      <c r="H25" s="244"/>
      <c r="I25" s="169"/>
      <c r="J25" s="102"/>
      <c r="K25" s="17"/>
      <c r="L25" s="16"/>
      <c r="M25" s="17"/>
      <c r="N25" s="17"/>
      <c r="O25" s="17"/>
      <c r="P25" s="17"/>
      <c r="Q25" s="17"/>
      <c r="R25" s="18"/>
    </row>
    <row r="26" spans="1:18" ht="62.25" customHeight="1" x14ac:dyDescent="0.2">
      <c r="A26" s="55"/>
      <c r="B26" s="250" t="s">
        <v>291</v>
      </c>
      <c r="C26" s="470" t="s">
        <v>292</v>
      </c>
      <c r="D26" s="471"/>
      <c r="E26" s="468" t="s">
        <v>315</v>
      </c>
      <c r="F26" s="469"/>
      <c r="G26" s="250" t="s">
        <v>11</v>
      </c>
      <c r="H26" s="169"/>
      <c r="I26" s="169"/>
      <c r="J26" s="102"/>
      <c r="K26" s="17"/>
      <c r="L26" s="16"/>
      <c r="M26" s="17"/>
      <c r="N26" s="17"/>
      <c r="O26" s="17"/>
      <c r="P26" s="17"/>
      <c r="Q26" s="17"/>
      <c r="R26" s="18"/>
    </row>
    <row r="27" spans="1:18" ht="88.5" customHeight="1" x14ac:dyDescent="0.2">
      <c r="A27" s="137">
        <v>175</v>
      </c>
      <c r="B27" s="147" t="s">
        <v>316</v>
      </c>
      <c r="C27" s="466" t="s">
        <v>317</v>
      </c>
      <c r="D27" s="467"/>
      <c r="E27" s="65" t="s">
        <v>82</v>
      </c>
      <c r="F27" s="247"/>
      <c r="G27" s="25"/>
      <c r="H27" s="109">
        <f>IF(OR(AND(E27="SIM",F27&lt;&gt;""),E27="NÃO"),1,0)</f>
        <v>1</v>
      </c>
      <c r="I27" s="27">
        <v>1</v>
      </c>
      <c r="J27" s="110" t="s">
        <v>305</v>
      </c>
      <c r="K27" s="17"/>
      <c r="L27" s="16"/>
      <c r="M27" s="17"/>
      <c r="N27" s="17"/>
      <c r="O27" s="17"/>
      <c r="P27" s="17"/>
      <c r="Q27" s="17"/>
      <c r="R27" s="18"/>
    </row>
    <row r="28" spans="1:18" ht="27.75" customHeight="1" x14ac:dyDescent="0.2">
      <c r="A28" s="345" t="s">
        <v>318</v>
      </c>
      <c r="B28" s="346"/>
      <c r="C28" s="346"/>
      <c r="D28" s="346"/>
      <c r="E28" s="346"/>
      <c r="F28" s="346"/>
      <c r="G28" s="55"/>
      <c r="H28" s="244"/>
      <c r="I28" s="169"/>
      <c r="J28" s="102"/>
      <c r="K28" s="17"/>
      <c r="L28" s="16"/>
      <c r="M28" s="17"/>
      <c r="N28" s="17"/>
      <c r="O28" s="17"/>
      <c r="P28" s="17"/>
      <c r="Q28" s="17"/>
      <c r="R28" s="18"/>
    </row>
    <row r="29" spans="1:18" ht="57.75" customHeight="1" x14ac:dyDescent="0.2">
      <c r="A29" s="55"/>
      <c r="B29" s="54" t="s">
        <v>291</v>
      </c>
      <c r="C29" s="345" t="s">
        <v>292</v>
      </c>
      <c r="D29" s="346"/>
      <c r="E29" s="468" t="s">
        <v>319</v>
      </c>
      <c r="F29" s="469"/>
      <c r="G29" s="197" t="s">
        <v>11</v>
      </c>
      <c r="H29" s="169"/>
      <c r="I29" s="169"/>
      <c r="J29" s="102"/>
      <c r="K29" s="17"/>
      <c r="L29" s="16"/>
      <c r="M29" s="17"/>
      <c r="N29" s="17"/>
      <c r="O29" s="17"/>
      <c r="P29" s="17"/>
      <c r="Q29" s="17"/>
      <c r="R29" s="18"/>
    </row>
    <row r="30" spans="1:18" ht="71.25" customHeight="1" x14ac:dyDescent="0.2">
      <c r="A30" s="137">
        <v>176</v>
      </c>
      <c r="B30" s="147" t="s">
        <v>320</v>
      </c>
      <c r="C30" s="466" t="s">
        <v>321</v>
      </c>
      <c r="D30" s="467"/>
      <c r="E30" s="65" t="s">
        <v>82</v>
      </c>
      <c r="F30" s="247"/>
      <c r="G30" s="25"/>
      <c r="H30" s="109">
        <f>IF(OR(AND(E30="SIM",F30&lt;&gt;""),E30="NÃO"),1,0)</f>
        <v>1</v>
      </c>
      <c r="I30" s="27">
        <v>1</v>
      </c>
      <c r="J30" s="110" t="s">
        <v>305</v>
      </c>
      <c r="K30" s="17"/>
      <c r="L30" s="16"/>
      <c r="M30" s="17"/>
      <c r="N30" s="17"/>
      <c r="O30" s="17"/>
      <c r="P30" s="17"/>
      <c r="Q30" s="17"/>
      <c r="R30" s="18"/>
    </row>
    <row r="31" spans="1:18" ht="99.75" customHeight="1" x14ac:dyDescent="0.2">
      <c r="A31" s="137">
        <v>177</v>
      </c>
      <c r="B31" s="147" t="s">
        <v>322</v>
      </c>
      <c r="C31" s="466" t="s">
        <v>323</v>
      </c>
      <c r="D31" s="467"/>
      <c r="E31" s="65" t="s">
        <v>265</v>
      </c>
      <c r="F31" s="247"/>
      <c r="G31" s="25"/>
      <c r="H31" s="109">
        <f>IF(OR(AND(E31="SIM",F31&lt;&gt;""),E31="NÃO"),1,0)</f>
        <v>0</v>
      </c>
      <c r="I31" s="27">
        <v>1</v>
      </c>
      <c r="J31" s="110" t="s">
        <v>305</v>
      </c>
      <c r="K31" s="17"/>
      <c r="L31" s="16"/>
      <c r="M31" s="17"/>
      <c r="N31" s="17"/>
      <c r="O31" s="17"/>
      <c r="P31" s="17"/>
      <c r="Q31" s="17"/>
      <c r="R31" s="18"/>
    </row>
    <row r="32" spans="1:18" ht="78" customHeight="1" x14ac:dyDescent="0.2">
      <c r="A32" s="137">
        <v>178</v>
      </c>
      <c r="B32" s="147" t="s">
        <v>324</v>
      </c>
      <c r="C32" s="466" t="s">
        <v>325</v>
      </c>
      <c r="D32" s="467"/>
      <c r="E32" s="65" t="s">
        <v>57</v>
      </c>
      <c r="F32" s="247"/>
      <c r="G32" s="25"/>
      <c r="H32" s="109">
        <f>IF(OR(AND(E32="SIM",F32&lt;&gt;""),E32="NÃO"),1,0)</f>
        <v>0</v>
      </c>
      <c r="I32" s="27">
        <v>1</v>
      </c>
      <c r="J32" s="141" t="s">
        <v>326</v>
      </c>
      <c r="K32" s="17"/>
      <c r="L32" s="16"/>
      <c r="M32" s="17"/>
      <c r="N32" s="17"/>
      <c r="O32" s="17"/>
      <c r="P32" s="17"/>
      <c r="Q32" s="17"/>
      <c r="R32" s="18"/>
    </row>
    <row r="33" spans="1:18" ht="24" customHeight="1" x14ac:dyDescent="0.2">
      <c r="A33" s="386" t="s">
        <v>327</v>
      </c>
      <c r="B33" s="387"/>
      <c r="C33" s="387"/>
      <c r="D33" s="387"/>
      <c r="E33" s="387"/>
      <c r="F33" s="387"/>
      <c r="G33" s="135"/>
      <c r="H33" s="251"/>
      <c r="I33" s="164"/>
      <c r="J33" s="102"/>
      <c r="K33" s="17"/>
      <c r="L33" s="16"/>
      <c r="M33" s="17"/>
      <c r="N33" s="17"/>
      <c r="O33" s="17"/>
      <c r="P33" s="17"/>
      <c r="Q33" s="17"/>
      <c r="R33" s="18"/>
    </row>
    <row r="34" spans="1:18" ht="58.5" customHeight="1" x14ac:dyDescent="0.2">
      <c r="A34" s="55"/>
      <c r="B34" s="54" t="s">
        <v>291</v>
      </c>
      <c r="C34" s="345" t="s">
        <v>292</v>
      </c>
      <c r="D34" s="346"/>
      <c r="E34" s="468" t="s">
        <v>319</v>
      </c>
      <c r="F34" s="469"/>
      <c r="G34" s="197" t="s">
        <v>11</v>
      </c>
      <c r="H34" s="169"/>
      <c r="I34" s="169"/>
      <c r="J34" s="102"/>
      <c r="K34" s="17"/>
      <c r="L34" s="16"/>
      <c r="M34" s="17"/>
      <c r="N34" s="17"/>
      <c r="O34" s="17"/>
      <c r="P34" s="17"/>
      <c r="Q34" s="17"/>
      <c r="R34" s="18"/>
    </row>
    <row r="35" spans="1:18" ht="94.5" customHeight="1" x14ac:dyDescent="0.2">
      <c r="A35" s="137">
        <v>179</v>
      </c>
      <c r="B35" s="147" t="s">
        <v>328</v>
      </c>
      <c r="C35" s="466" t="s">
        <v>329</v>
      </c>
      <c r="D35" s="467"/>
      <c r="E35" s="65" t="s">
        <v>57</v>
      </c>
      <c r="F35" s="247"/>
      <c r="G35" s="25"/>
      <c r="H35" s="109">
        <f>IF(OR(AND(E35="SIM",F35&lt;&gt;""),E35="NÃO"),1,0)</f>
        <v>0</v>
      </c>
      <c r="I35" s="27">
        <v>1</v>
      </c>
      <c r="J35" s="110" t="s">
        <v>305</v>
      </c>
      <c r="K35" s="17"/>
      <c r="L35" s="16"/>
      <c r="M35" s="17"/>
      <c r="N35" s="17"/>
      <c r="O35" s="17"/>
      <c r="P35" s="17"/>
      <c r="Q35" s="17"/>
      <c r="R35" s="18"/>
    </row>
    <row r="36" spans="1:18" ht="87.75" customHeight="1" x14ac:dyDescent="0.2">
      <c r="A36" s="137">
        <v>180</v>
      </c>
      <c r="B36" s="147" t="s">
        <v>330</v>
      </c>
      <c r="C36" s="466" t="s">
        <v>331</v>
      </c>
      <c r="D36" s="467"/>
      <c r="E36" s="65" t="s">
        <v>265</v>
      </c>
      <c r="F36" s="247"/>
      <c r="G36" s="25"/>
      <c r="H36" s="109">
        <f>IF(OR(AND(E36="SIM",F36&lt;&gt;""),E36="NÃO"),1,0)</f>
        <v>0</v>
      </c>
      <c r="I36" s="27">
        <v>1</v>
      </c>
      <c r="J36" s="110" t="s">
        <v>305</v>
      </c>
      <c r="K36" s="17"/>
      <c r="L36" s="16"/>
      <c r="M36" s="17"/>
      <c r="N36" s="17"/>
      <c r="O36" s="17"/>
      <c r="P36" s="17"/>
      <c r="Q36" s="17"/>
      <c r="R36" s="18"/>
    </row>
    <row r="37" spans="1:18" ht="77.25" customHeight="1" x14ac:dyDescent="0.2">
      <c r="A37" s="137">
        <v>181</v>
      </c>
      <c r="B37" s="147" t="s">
        <v>332</v>
      </c>
      <c r="C37" s="466" t="s">
        <v>333</v>
      </c>
      <c r="D37" s="467"/>
      <c r="E37" s="65" t="s">
        <v>265</v>
      </c>
      <c r="F37" s="247"/>
      <c r="G37" s="25"/>
      <c r="H37" s="109">
        <f>IF(OR(AND(E37="SIM",F37&lt;&gt;""),E37="NÃO"),1,0)</f>
        <v>0</v>
      </c>
      <c r="I37" s="27">
        <v>1</v>
      </c>
      <c r="J37" s="110" t="s">
        <v>305</v>
      </c>
      <c r="K37" s="17"/>
      <c r="L37" s="16"/>
      <c r="M37" s="17"/>
      <c r="N37" s="17"/>
      <c r="O37" s="17"/>
      <c r="P37" s="17"/>
      <c r="Q37" s="17"/>
      <c r="R37" s="18"/>
    </row>
    <row r="38" spans="1:18" ht="74.25" customHeight="1" x14ac:dyDescent="0.2">
      <c r="A38" s="137">
        <v>182</v>
      </c>
      <c r="B38" s="147" t="s">
        <v>334</v>
      </c>
      <c r="C38" s="466" t="s">
        <v>335</v>
      </c>
      <c r="D38" s="467"/>
      <c r="E38" s="65" t="s">
        <v>265</v>
      </c>
      <c r="F38" s="247"/>
      <c r="G38" s="25"/>
      <c r="H38" s="109">
        <f>IF(OR(AND(E38="SIM",F38&lt;&gt;""),E38="NÃO"),1,0)</f>
        <v>0</v>
      </c>
      <c r="I38" s="27">
        <v>1</v>
      </c>
      <c r="J38" s="110" t="s">
        <v>305</v>
      </c>
      <c r="K38" s="17"/>
      <c r="L38" s="16"/>
      <c r="M38" s="17"/>
      <c r="N38" s="17"/>
      <c r="O38" s="17"/>
      <c r="P38" s="17"/>
      <c r="Q38" s="17"/>
      <c r="R38" s="18"/>
    </row>
    <row r="39" spans="1:18" ht="13.7" customHeight="1" x14ac:dyDescent="0.2">
      <c r="A39" s="252"/>
      <c r="B39" s="253"/>
      <c r="C39" s="34"/>
      <c r="D39" s="34"/>
      <c r="E39" s="34"/>
      <c r="F39" s="34"/>
      <c r="G39" s="35"/>
      <c r="H39" s="37">
        <f>SUM(H5:H38)</f>
        <v>12</v>
      </c>
      <c r="I39" s="37">
        <f>SUM(I5:I38)</f>
        <v>20</v>
      </c>
      <c r="J39" s="102"/>
      <c r="K39" s="17"/>
      <c r="L39" s="16"/>
      <c r="M39" s="17"/>
      <c r="N39" s="17"/>
      <c r="O39" s="17"/>
      <c r="P39" s="17"/>
      <c r="Q39" s="17"/>
      <c r="R39" s="18"/>
    </row>
    <row r="40" spans="1:18" ht="13.7" customHeight="1" x14ac:dyDescent="0.2">
      <c r="A40" s="254"/>
      <c r="B40" s="16"/>
      <c r="C40" s="17"/>
      <c r="D40" s="17"/>
      <c r="E40" s="17"/>
      <c r="F40" s="17"/>
      <c r="G40" s="17"/>
      <c r="H40" s="118"/>
      <c r="I40" s="34"/>
      <c r="J40" s="103"/>
      <c r="K40" s="17"/>
      <c r="L40" s="17"/>
      <c r="M40" s="17"/>
      <c r="N40" s="17"/>
      <c r="O40" s="17"/>
      <c r="P40" s="17"/>
      <c r="Q40" s="17"/>
      <c r="R40" s="18"/>
    </row>
    <row r="41" spans="1:18" ht="13.7" customHeight="1" x14ac:dyDescent="0.2">
      <c r="A41" s="254"/>
      <c r="B41" s="16"/>
      <c r="C41" s="17"/>
      <c r="D41" s="17"/>
      <c r="E41" s="17"/>
      <c r="F41" s="17"/>
      <c r="G41" s="17"/>
      <c r="H41" s="103"/>
      <c r="I41" s="17"/>
      <c r="J41" s="103"/>
      <c r="K41" s="17"/>
      <c r="L41" s="17"/>
      <c r="M41" s="17"/>
      <c r="N41" s="17"/>
      <c r="O41" s="17"/>
      <c r="P41" s="17"/>
      <c r="Q41" s="17"/>
      <c r="R41" s="18"/>
    </row>
    <row r="42" spans="1:18" ht="13.7" customHeight="1" x14ac:dyDescent="0.2">
      <c r="A42" s="254"/>
      <c r="B42" s="16"/>
      <c r="C42" s="17"/>
      <c r="D42" s="17"/>
      <c r="E42" s="17"/>
      <c r="F42" s="17"/>
      <c r="G42" s="17"/>
      <c r="H42" s="103"/>
      <c r="I42" s="17"/>
      <c r="J42" s="103"/>
      <c r="K42" s="17"/>
      <c r="L42" s="17"/>
      <c r="M42" s="17"/>
      <c r="N42" s="17"/>
      <c r="O42" s="17"/>
      <c r="P42" s="17"/>
      <c r="Q42" s="17"/>
      <c r="R42" s="18"/>
    </row>
    <row r="43" spans="1:18" ht="13.7" customHeight="1" x14ac:dyDescent="0.2">
      <c r="A43" s="255"/>
      <c r="B43" s="256"/>
      <c r="C43" s="17"/>
      <c r="D43" s="17"/>
      <c r="E43" s="17"/>
      <c r="F43" s="17"/>
      <c r="G43" s="17"/>
      <c r="H43" s="103"/>
      <c r="I43" s="17"/>
      <c r="J43" s="103"/>
      <c r="K43" s="17"/>
      <c r="L43" s="17"/>
      <c r="M43" s="17"/>
      <c r="N43" s="17"/>
      <c r="O43" s="17"/>
      <c r="P43" s="17"/>
      <c r="Q43" s="17"/>
      <c r="R43" s="18"/>
    </row>
    <row r="44" spans="1:18" ht="13.7" customHeight="1" x14ac:dyDescent="0.2">
      <c r="A44" s="255"/>
      <c r="B44" s="256"/>
      <c r="C44" s="17"/>
      <c r="D44" s="17"/>
      <c r="E44" s="17"/>
      <c r="F44" s="17"/>
      <c r="G44" s="17"/>
      <c r="H44" s="103"/>
      <c r="I44" s="17"/>
      <c r="J44" s="103"/>
      <c r="K44" s="17"/>
      <c r="L44" s="17"/>
      <c r="M44" s="17"/>
      <c r="N44" s="17"/>
      <c r="O44" s="17"/>
      <c r="P44" s="17"/>
      <c r="Q44" s="17"/>
      <c r="R44" s="18"/>
    </row>
    <row r="45" spans="1:18" ht="9" hidden="1" customHeight="1" x14ac:dyDescent="0.2">
      <c r="A45" s="257" t="s">
        <v>135</v>
      </c>
      <c r="B45" s="256"/>
      <c r="C45" s="17"/>
      <c r="D45" s="17"/>
      <c r="E45" s="17"/>
      <c r="F45" s="17"/>
      <c r="G45" s="17"/>
      <c r="H45" s="103"/>
      <c r="I45" s="17"/>
      <c r="J45" s="103"/>
      <c r="K45" s="17"/>
      <c r="L45" s="17"/>
      <c r="M45" s="17"/>
      <c r="N45" s="17"/>
      <c r="O45" s="17"/>
      <c r="P45" s="17"/>
      <c r="Q45" s="17"/>
      <c r="R45" s="18"/>
    </row>
    <row r="46" spans="1:18" ht="9" hidden="1" customHeight="1" x14ac:dyDescent="0.2">
      <c r="A46" s="255"/>
      <c r="B46" s="256"/>
      <c r="C46" s="17"/>
      <c r="D46" s="17"/>
      <c r="E46" s="17"/>
      <c r="F46" s="17"/>
      <c r="G46" s="17"/>
      <c r="H46" s="103"/>
      <c r="I46" s="17"/>
      <c r="J46" s="103"/>
      <c r="K46" s="17"/>
      <c r="L46" s="17"/>
      <c r="M46" s="17"/>
      <c r="N46" s="17"/>
      <c r="O46" s="17"/>
      <c r="P46" s="17"/>
      <c r="Q46" s="17"/>
      <c r="R46" s="18"/>
    </row>
    <row r="47" spans="1:18" ht="9" hidden="1" customHeight="1" x14ac:dyDescent="0.2">
      <c r="A47" s="258"/>
      <c r="B47" s="256"/>
      <c r="C47" s="17"/>
      <c r="D47" s="17"/>
      <c r="E47" s="259" t="s">
        <v>265</v>
      </c>
      <c r="F47" s="17"/>
      <c r="G47" s="17"/>
      <c r="H47" s="103"/>
      <c r="I47" s="17"/>
      <c r="J47" s="103"/>
      <c r="K47" s="17"/>
      <c r="L47" s="17"/>
      <c r="M47" s="17"/>
      <c r="N47" s="17"/>
      <c r="O47" s="17"/>
      <c r="P47" s="17"/>
      <c r="Q47" s="17"/>
      <c r="R47" s="18"/>
    </row>
    <row r="48" spans="1:18" ht="9" hidden="1" customHeight="1" x14ac:dyDescent="0.2">
      <c r="A48" s="258"/>
      <c r="B48" s="256"/>
      <c r="C48" s="17"/>
      <c r="D48" s="17"/>
      <c r="E48" s="260" t="s">
        <v>57</v>
      </c>
      <c r="F48" s="17"/>
      <c r="G48" s="17"/>
      <c r="H48" s="103"/>
      <c r="I48" s="17"/>
      <c r="J48" s="103"/>
      <c r="K48" s="17"/>
      <c r="L48" s="17"/>
      <c r="M48" s="17"/>
      <c r="N48" s="17"/>
      <c r="O48" s="17"/>
      <c r="P48" s="17"/>
      <c r="Q48" s="17"/>
      <c r="R48" s="18"/>
    </row>
    <row r="49" spans="1:18" ht="9" hidden="1" customHeight="1" x14ac:dyDescent="0.2">
      <c r="A49" s="258"/>
      <c r="B49" s="256"/>
      <c r="C49" s="17"/>
      <c r="D49" s="17"/>
      <c r="E49" s="260" t="s">
        <v>82</v>
      </c>
      <c r="F49" s="17"/>
      <c r="G49" s="17"/>
      <c r="H49" s="103"/>
      <c r="I49" s="17"/>
      <c r="J49" s="103"/>
      <c r="K49" s="17"/>
      <c r="L49" s="17"/>
      <c r="M49" s="17"/>
      <c r="N49" s="17"/>
      <c r="O49" s="17"/>
      <c r="P49" s="17"/>
      <c r="Q49" s="17"/>
      <c r="R49" s="18"/>
    </row>
    <row r="50" spans="1:18" ht="15.95" customHeight="1" x14ac:dyDescent="0.2">
      <c r="A50" s="258"/>
      <c r="B50" s="256"/>
      <c r="C50" s="17"/>
      <c r="D50" s="17"/>
      <c r="E50" s="17"/>
      <c r="F50" s="17"/>
      <c r="G50" s="17"/>
      <c r="H50" s="103"/>
      <c r="I50" s="17"/>
      <c r="J50" s="103"/>
      <c r="K50" s="17"/>
      <c r="L50" s="17"/>
      <c r="M50" s="17"/>
      <c r="N50" s="17"/>
      <c r="O50" s="17"/>
      <c r="P50" s="17"/>
      <c r="Q50" s="17"/>
      <c r="R50" s="18"/>
    </row>
    <row r="51" spans="1:18" ht="15.95" customHeight="1" x14ac:dyDescent="0.2">
      <c r="A51" s="258"/>
      <c r="B51" s="256"/>
      <c r="C51" s="17"/>
      <c r="D51" s="17"/>
      <c r="E51" s="17"/>
      <c r="F51" s="17"/>
      <c r="G51" s="17"/>
      <c r="H51" s="103"/>
      <c r="I51" s="17"/>
      <c r="J51" s="103"/>
      <c r="K51" s="17"/>
      <c r="L51" s="17"/>
      <c r="M51" s="17"/>
      <c r="N51" s="17"/>
      <c r="O51" s="17"/>
      <c r="P51" s="17"/>
      <c r="Q51" s="17"/>
      <c r="R51" s="18"/>
    </row>
    <row r="52" spans="1:18" ht="15.95" customHeight="1" x14ac:dyDescent="0.2">
      <c r="A52" s="258"/>
      <c r="B52" s="256"/>
      <c r="C52" s="17"/>
      <c r="D52" s="17"/>
      <c r="E52" s="17"/>
      <c r="F52" s="17"/>
      <c r="G52" s="17"/>
      <c r="H52" s="103"/>
      <c r="I52" s="17"/>
      <c r="J52" s="103"/>
      <c r="K52" s="17"/>
      <c r="L52" s="17"/>
      <c r="M52" s="17"/>
      <c r="N52" s="17"/>
      <c r="O52" s="17"/>
      <c r="P52" s="17"/>
      <c r="Q52" s="17"/>
      <c r="R52" s="18"/>
    </row>
    <row r="53" spans="1:18" ht="15.95" customHeight="1" x14ac:dyDescent="0.2">
      <c r="A53" s="258"/>
      <c r="B53" s="256"/>
      <c r="C53" s="17"/>
      <c r="D53" s="17"/>
      <c r="E53" s="17"/>
      <c r="F53" s="17"/>
      <c r="G53" s="17"/>
      <c r="H53" s="103"/>
      <c r="I53" s="17"/>
      <c r="J53" s="103"/>
      <c r="K53" s="17"/>
      <c r="L53" s="17"/>
      <c r="M53" s="17"/>
      <c r="N53" s="17"/>
      <c r="O53" s="17"/>
      <c r="P53" s="17"/>
      <c r="Q53" s="17"/>
      <c r="R53" s="18"/>
    </row>
    <row r="54" spans="1:18" ht="15.75" customHeight="1" x14ac:dyDescent="0.2">
      <c r="A54" s="258"/>
      <c r="B54" s="256"/>
      <c r="C54" s="17"/>
      <c r="D54" s="17"/>
      <c r="E54" s="17"/>
      <c r="F54" s="17"/>
      <c r="G54" s="17"/>
      <c r="H54" s="103"/>
      <c r="I54" s="17"/>
      <c r="J54" s="103"/>
      <c r="K54" s="17"/>
      <c r="L54" s="17"/>
      <c r="M54" s="17"/>
      <c r="N54" s="17"/>
      <c r="O54" s="17"/>
      <c r="P54" s="17"/>
      <c r="Q54" s="17"/>
      <c r="R54" s="18"/>
    </row>
    <row r="55" spans="1:18" ht="15.75" customHeight="1" x14ac:dyDescent="0.2">
      <c r="A55" s="258"/>
      <c r="B55" s="256"/>
      <c r="C55" s="17"/>
      <c r="D55" s="17"/>
      <c r="E55" s="17"/>
      <c r="F55" s="17"/>
      <c r="G55" s="17"/>
      <c r="H55" s="103"/>
      <c r="I55" s="17"/>
      <c r="J55" s="103"/>
      <c r="K55" s="17"/>
      <c r="L55" s="17"/>
      <c r="M55" s="17"/>
      <c r="N55" s="17"/>
      <c r="O55" s="17"/>
      <c r="P55" s="17"/>
      <c r="Q55" s="17"/>
      <c r="R55" s="18"/>
    </row>
    <row r="56" spans="1:18" ht="15.75" customHeight="1" x14ac:dyDescent="0.2">
      <c r="A56" s="258"/>
      <c r="B56" s="256"/>
      <c r="C56" s="17"/>
      <c r="D56" s="17"/>
      <c r="E56" s="17"/>
      <c r="F56" s="17"/>
      <c r="G56" s="17"/>
      <c r="H56" s="103"/>
      <c r="I56" s="17"/>
      <c r="J56" s="103"/>
      <c r="K56" s="17"/>
      <c r="L56" s="17"/>
      <c r="M56" s="17"/>
      <c r="N56" s="17"/>
      <c r="O56" s="17"/>
      <c r="P56" s="17"/>
      <c r="Q56" s="17"/>
      <c r="R56" s="18"/>
    </row>
    <row r="57" spans="1:18" ht="15.75" customHeight="1" x14ac:dyDescent="0.2">
      <c r="A57" s="258"/>
      <c r="B57" s="256"/>
      <c r="C57" s="17"/>
      <c r="D57" s="17"/>
      <c r="E57" s="17"/>
      <c r="F57" s="17"/>
      <c r="G57" s="17"/>
      <c r="H57" s="103"/>
      <c r="I57" s="17"/>
      <c r="J57" s="103"/>
      <c r="K57" s="17"/>
      <c r="L57" s="17"/>
      <c r="M57" s="17"/>
      <c r="N57" s="17"/>
      <c r="O57" s="17"/>
      <c r="P57" s="17"/>
      <c r="Q57" s="17"/>
      <c r="R57" s="18"/>
    </row>
    <row r="58" spans="1:18" ht="15.75" customHeight="1" x14ac:dyDescent="0.2">
      <c r="A58" s="258"/>
      <c r="B58" s="256"/>
      <c r="C58" s="17"/>
      <c r="D58" s="17"/>
      <c r="E58" s="17"/>
      <c r="F58" s="17"/>
      <c r="G58" s="17"/>
      <c r="H58" s="103"/>
      <c r="I58" s="17"/>
      <c r="J58" s="103"/>
      <c r="K58" s="17"/>
      <c r="L58" s="17"/>
      <c r="M58" s="17"/>
      <c r="N58" s="17"/>
      <c r="O58" s="17"/>
      <c r="P58" s="17"/>
      <c r="Q58" s="17"/>
      <c r="R58" s="18"/>
    </row>
    <row r="59" spans="1:18" ht="15.75" customHeight="1" x14ac:dyDescent="0.2">
      <c r="A59" s="258"/>
      <c r="B59" s="256"/>
      <c r="C59" s="17"/>
      <c r="D59" s="17"/>
      <c r="E59" s="17"/>
      <c r="F59" s="17"/>
      <c r="G59" s="17"/>
      <c r="H59" s="103"/>
      <c r="I59" s="17"/>
      <c r="J59" s="103"/>
      <c r="K59" s="17"/>
      <c r="L59" s="17"/>
      <c r="M59" s="17"/>
      <c r="N59" s="17"/>
      <c r="O59" s="17"/>
      <c r="P59" s="17"/>
      <c r="Q59" s="17"/>
      <c r="R59" s="18"/>
    </row>
    <row r="60" spans="1:18" ht="15.75" customHeight="1" x14ac:dyDescent="0.2">
      <c r="A60" s="258"/>
      <c r="B60" s="256"/>
      <c r="C60" s="17"/>
      <c r="D60" s="17"/>
      <c r="E60" s="17"/>
      <c r="F60" s="17"/>
      <c r="G60" s="17"/>
      <c r="H60" s="103"/>
      <c r="I60" s="17"/>
      <c r="J60" s="103"/>
      <c r="K60" s="17"/>
      <c r="L60" s="17"/>
      <c r="M60" s="17"/>
      <c r="N60" s="17"/>
      <c r="O60" s="17"/>
      <c r="P60" s="17"/>
      <c r="Q60" s="17"/>
      <c r="R60" s="18"/>
    </row>
    <row r="61" spans="1:18" ht="15.75" customHeight="1" x14ac:dyDescent="0.2">
      <c r="A61" s="258"/>
      <c r="B61" s="256"/>
      <c r="C61" s="17"/>
      <c r="D61" s="17"/>
      <c r="E61" s="17"/>
      <c r="F61" s="17"/>
      <c r="G61" s="17"/>
      <c r="H61" s="103"/>
      <c r="I61" s="17"/>
      <c r="J61" s="103"/>
      <c r="K61" s="17"/>
      <c r="L61" s="17"/>
      <c r="M61" s="17"/>
      <c r="N61" s="17"/>
      <c r="O61" s="17"/>
      <c r="P61" s="17"/>
      <c r="Q61" s="17"/>
      <c r="R61" s="18"/>
    </row>
    <row r="62" spans="1:18" ht="15.75" customHeight="1" x14ac:dyDescent="0.2">
      <c r="A62" s="258"/>
      <c r="B62" s="256"/>
      <c r="C62" s="17"/>
      <c r="D62" s="17"/>
      <c r="E62" s="17"/>
      <c r="F62" s="17"/>
      <c r="G62" s="17"/>
      <c r="H62" s="103"/>
      <c r="I62" s="17"/>
      <c r="J62" s="103"/>
      <c r="K62" s="17"/>
      <c r="L62" s="17"/>
      <c r="M62" s="17"/>
      <c r="N62" s="17"/>
      <c r="O62" s="17"/>
      <c r="P62" s="17"/>
      <c r="Q62" s="17"/>
      <c r="R62" s="18"/>
    </row>
    <row r="63" spans="1:18" ht="15.75" customHeight="1" x14ac:dyDescent="0.2">
      <c r="A63" s="258"/>
      <c r="B63" s="256"/>
      <c r="C63" s="17"/>
      <c r="D63" s="17"/>
      <c r="E63" s="17"/>
      <c r="F63" s="17"/>
      <c r="G63" s="17"/>
      <c r="H63" s="103"/>
      <c r="I63" s="17"/>
      <c r="J63" s="103"/>
      <c r="K63" s="17"/>
      <c r="L63" s="17"/>
      <c r="M63" s="17"/>
      <c r="N63" s="17"/>
      <c r="O63" s="17"/>
      <c r="P63" s="17"/>
      <c r="Q63" s="17"/>
      <c r="R63" s="18"/>
    </row>
    <row r="64" spans="1:18" ht="15.75" customHeight="1" x14ac:dyDescent="0.2">
      <c r="A64" s="258"/>
      <c r="B64" s="256"/>
      <c r="C64" s="17"/>
      <c r="D64" s="17"/>
      <c r="E64" s="17"/>
      <c r="F64" s="17"/>
      <c r="G64" s="17"/>
      <c r="H64" s="103"/>
      <c r="I64" s="17"/>
      <c r="J64" s="103"/>
      <c r="K64" s="17"/>
      <c r="L64" s="17"/>
      <c r="M64" s="17"/>
      <c r="N64" s="17"/>
      <c r="O64" s="17"/>
      <c r="P64" s="17"/>
      <c r="Q64" s="17"/>
      <c r="R64" s="18"/>
    </row>
    <row r="65" spans="1:18" ht="15.75" customHeight="1" x14ac:dyDescent="0.2">
      <c r="A65" s="258"/>
      <c r="B65" s="256"/>
      <c r="C65" s="17"/>
      <c r="D65" s="17"/>
      <c r="E65" s="17"/>
      <c r="F65" s="17"/>
      <c r="G65" s="17"/>
      <c r="H65" s="103"/>
      <c r="I65" s="17"/>
      <c r="J65" s="103"/>
      <c r="K65" s="17"/>
      <c r="L65" s="17"/>
      <c r="M65" s="17"/>
      <c r="N65" s="17"/>
      <c r="O65" s="17"/>
      <c r="P65" s="17"/>
      <c r="Q65" s="17"/>
      <c r="R65" s="18"/>
    </row>
    <row r="66" spans="1:18" ht="15.75" customHeight="1" x14ac:dyDescent="0.2">
      <c r="A66" s="258"/>
      <c r="B66" s="256"/>
      <c r="C66" s="17"/>
      <c r="D66" s="17"/>
      <c r="E66" s="17"/>
      <c r="F66" s="17"/>
      <c r="G66" s="17"/>
      <c r="H66" s="103"/>
      <c r="I66" s="17"/>
      <c r="J66" s="103"/>
      <c r="K66" s="17"/>
      <c r="L66" s="17"/>
      <c r="M66" s="17"/>
      <c r="N66" s="17"/>
      <c r="O66" s="17"/>
      <c r="P66" s="17"/>
      <c r="Q66" s="17"/>
      <c r="R66" s="18"/>
    </row>
    <row r="67" spans="1:18" ht="15.75" customHeight="1" x14ac:dyDescent="0.2">
      <c r="A67" s="258"/>
      <c r="B67" s="256"/>
      <c r="C67" s="17"/>
      <c r="D67" s="17"/>
      <c r="E67" s="17"/>
      <c r="F67" s="17"/>
      <c r="G67" s="17"/>
      <c r="H67" s="103"/>
      <c r="I67" s="17"/>
      <c r="J67" s="103"/>
      <c r="K67" s="17"/>
      <c r="L67" s="17"/>
      <c r="M67" s="17"/>
      <c r="N67" s="17"/>
      <c r="O67" s="17"/>
      <c r="P67" s="17"/>
      <c r="Q67" s="17"/>
      <c r="R67" s="18"/>
    </row>
    <row r="68" spans="1:18" ht="15.75" customHeight="1" x14ac:dyDescent="0.2">
      <c r="A68" s="258"/>
      <c r="B68" s="256"/>
      <c r="C68" s="17"/>
      <c r="D68" s="17"/>
      <c r="E68" s="17"/>
      <c r="F68" s="17"/>
      <c r="G68" s="17"/>
      <c r="H68" s="103"/>
      <c r="I68" s="17"/>
      <c r="J68" s="103"/>
      <c r="K68" s="17"/>
      <c r="L68" s="17"/>
      <c r="M68" s="17"/>
      <c r="N68" s="17"/>
      <c r="O68" s="17"/>
      <c r="P68" s="17"/>
      <c r="Q68" s="17"/>
      <c r="R68" s="18"/>
    </row>
    <row r="69" spans="1:18" ht="15.75" customHeight="1" x14ac:dyDescent="0.2">
      <c r="A69" s="258"/>
      <c r="B69" s="256"/>
      <c r="C69" s="17"/>
      <c r="D69" s="17"/>
      <c r="E69" s="17"/>
      <c r="F69" s="17"/>
      <c r="G69" s="17"/>
      <c r="H69" s="103"/>
      <c r="I69" s="17"/>
      <c r="J69" s="103"/>
      <c r="K69" s="17"/>
      <c r="L69" s="17"/>
      <c r="M69" s="17"/>
      <c r="N69" s="17"/>
      <c r="O69" s="17"/>
      <c r="P69" s="17"/>
      <c r="Q69" s="17"/>
      <c r="R69" s="18"/>
    </row>
    <row r="70" spans="1:18" ht="15.75" customHeight="1" x14ac:dyDescent="0.2">
      <c r="A70" s="258"/>
      <c r="B70" s="256"/>
      <c r="C70" s="17"/>
      <c r="D70" s="17"/>
      <c r="E70" s="17"/>
      <c r="F70" s="17"/>
      <c r="G70" s="17"/>
      <c r="H70" s="103"/>
      <c r="I70" s="17"/>
      <c r="J70" s="103"/>
      <c r="K70" s="17"/>
      <c r="L70" s="17"/>
      <c r="M70" s="17"/>
      <c r="N70" s="17"/>
      <c r="O70" s="17"/>
      <c r="P70" s="17"/>
      <c r="Q70" s="17"/>
      <c r="R70" s="18"/>
    </row>
    <row r="71" spans="1:18" ht="15.75" customHeight="1" x14ac:dyDescent="0.2">
      <c r="A71" s="258"/>
      <c r="B71" s="256"/>
      <c r="C71" s="17"/>
      <c r="D71" s="17"/>
      <c r="E71" s="17"/>
      <c r="F71" s="17"/>
      <c r="G71" s="17"/>
      <c r="H71" s="103"/>
      <c r="I71" s="17"/>
      <c r="J71" s="103"/>
      <c r="K71" s="17"/>
      <c r="L71" s="17"/>
      <c r="M71" s="17"/>
      <c r="N71" s="17"/>
      <c r="O71" s="17"/>
      <c r="P71" s="17"/>
      <c r="Q71" s="17"/>
      <c r="R71" s="18"/>
    </row>
    <row r="72" spans="1:18" ht="15.75" customHeight="1" x14ac:dyDescent="0.2">
      <c r="A72" s="258"/>
      <c r="B72" s="256"/>
      <c r="C72" s="17"/>
      <c r="D72" s="17"/>
      <c r="E72" s="17"/>
      <c r="F72" s="17"/>
      <c r="G72" s="17"/>
      <c r="H72" s="103"/>
      <c r="I72" s="17"/>
      <c r="J72" s="103"/>
      <c r="K72" s="17"/>
      <c r="L72" s="17"/>
      <c r="M72" s="17"/>
      <c r="N72" s="17"/>
      <c r="O72" s="17"/>
      <c r="P72" s="17"/>
      <c r="Q72" s="17"/>
      <c r="R72" s="18"/>
    </row>
    <row r="73" spans="1:18" ht="15.75" customHeight="1" x14ac:dyDescent="0.2">
      <c r="A73" s="261"/>
      <c r="B73" s="262"/>
      <c r="C73" s="42"/>
      <c r="D73" s="42"/>
      <c r="E73" s="42"/>
      <c r="F73" s="42"/>
      <c r="G73" s="42"/>
      <c r="H73" s="123"/>
      <c r="I73" s="42"/>
      <c r="J73" s="123"/>
      <c r="K73" s="42"/>
      <c r="L73" s="42"/>
      <c r="M73" s="42"/>
      <c r="N73" s="42"/>
      <c r="O73" s="42"/>
      <c r="P73" s="42"/>
      <c r="Q73" s="42"/>
      <c r="R73" s="43"/>
    </row>
  </sheetData>
  <mergeCells count="49">
    <mergeCell ref="E23:F23"/>
    <mergeCell ref="A1:F1"/>
    <mergeCell ref="A33:F33"/>
    <mergeCell ref="C31:D31"/>
    <mergeCell ref="C32:D32"/>
    <mergeCell ref="E14:F14"/>
    <mergeCell ref="E15:F15"/>
    <mergeCell ref="C13:D13"/>
    <mergeCell ref="B11:C11"/>
    <mergeCell ref="C15:D15"/>
    <mergeCell ref="A12:F12"/>
    <mergeCell ref="E13:F13"/>
    <mergeCell ref="A22:F22"/>
    <mergeCell ref="C26:D26"/>
    <mergeCell ref="E17:F17"/>
    <mergeCell ref="C14:D14"/>
    <mergeCell ref="C21:D21"/>
    <mergeCell ref="C20:D20"/>
    <mergeCell ref="A16:F16"/>
    <mergeCell ref="C23:D23"/>
    <mergeCell ref="E20:F20"/>
    <mergeCell ref="A19:F19"/>
    <mergeCell ref="C18:D18"/>
    <mergeCell ref="C17:D17"/>
    <mergeCell ref="E26:F26"/>
    <mergeCell ref="A25:F25"/>
    <mergeCell ref="C38:D38"/>
    <mergeCell ref="C30:D30"/>
    <mergeCell ref="C34:D34"/>
    <mergeCell ref="E34:F34"/>
    <mergeCell ref="C24:D24"/>
    <mergeCell ref="C37:D37"/>
    <mergeCell ref="C29:D29"/>
    <mergeCell ref="E29:F29"/>
    <mergeCell ref="A28:F28"/>
    <mergeCell ref="C35:D35"/>
    <mergeCell ref="C36:D36"/>
    <mergeCell ref="C27:D27"/>
    <mergeCell ref="A2:G2"/>
    <mergeCell ref="B9:C9"/>
    <mergeCell ref="B5:C5"/>
    <mergeCell ref="B6:C6"/>
    <mergeCell ref="A3:G3"/>
    <mergeCell ref="E6:F11"/>
    <mergeCell ref="D5:F5"/>
    <mergeCell ref="B7:C7"/>
    <mergeCell ref="B4:F4"/>
    <mergeCell ref="B10:C10"/>
    <mergeCell ref="B8:C8"/>
  </mergeCells>
  <dataValidations count="4">
    <dataValidation type="list" allowBlank="1" showInputMessage="1" showErrorMessage="1" sqref="D5">
      <formula1>"  selecione uma opção,  exclusivamente municipal (próprio),  integrado com outros municípios (por ex: em regiões metropolitanas),  misto (parte integrado e parte próprio)"</formula1>
    </dataValidation>
    <dataValidation type="list" allowBlank="1" showInputMessage="1" showErrorMessage="1" sqref="E14:F15">
      <formula1>"  selecione uma opção,  não tem,  em elaboração,  enviado para Câmara Municipal"</formula1>
    </dataValidation>
    <dataValidation type="list" allowBlank="1" showInputMessage="1" showErrorMessage="1" sqref="E18 E21 E24 E30:E32 E35:E38">
      <formula1>"Selecione SIM OU NÃO,SIM,NÃO"</formula1>
    </dataValidation>
    <dataValidation type="list" allowBlank="1" showInputMessage="1" showErrorMessage="1" sqref="E27">
      <formula1>"Selecione SIM OU NÃO,SIM,NÃO,SIM OU NÃO?"</formula1>
    </dataValidation>
  </dataValidations>
  <pageMargins left="0.51181100000000002" right="0.51181100000000002" top="0.78740200000000005" bottom="0.78740200000000005" header="0.31496099999999999" footer="0.31496099999999999"/>
  <pageSetup orientation="portrait"/>
  <headerFooter>
    <oddFooter>&amp;C&amp;"Helvetica Neue,Regular"&amp;12&amp;K000000&amp;P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6"/>
  <sheetViews>
    <sheetView showGridLines="0" topLeftCell="A2" workbookViewId="0"/>
  </sheetViews>
  <sheetFormatPr defaultColWidth="14.42578125" defaultRowHeight="15.75" customHeight="1" x14ac:dyDescent="0.2"/>
  <cols>
    <col min="1" max="1" width="9.85546875" style="263" customWidth="1"/>
    <col min="2" max="2" width="71.42578125" style="263" customWidth="1"/>
    <col min="3" max="3" width="19.85546875" style="263" customWidth="1"/>
    <col min="4" max="4" width="23.85546875" style="263" customWidth="1"/>
    <col min="5" max="5" width="20.7109375" style="263" customWidth="1"/>
    <col min="6" max="6" width="13" style="263" customWidth="1"/>
    <col min="7" max="7" width="36.85546875" style="263" customWidth="1"/>
    <col min="8" max="11" width="14.42578125" style="263" hidden="1" customWidth="1"/>
    <col min="12" max="27" width="14.42578125" style="263" customWidth="1"/>
    <col min="28" max="16384" width="14.42578125" style="263"/>
  </cols>
  <sheetData>
    <row r="1" spans="1:26" ht="37.5" hidden="1" customHeight="1" x14ac:dyDescent="0.2">
      <c r="A1" s="516" t="s">
        <v>48</v>
      </c>
      <c r="B1" s="517"/>
      <c r="C1" s="517"/>
      <c r="D1" s="517"/>
      <c r="E1" s="517"/>
      <c r="F1" s="517"/>
      <c r="G1" s="264"/>
      <c r="H1" s="265"/>
      <c r="I1" s="265"/>
      <c r="J1" s="265"/>
      <c r="K1" s="265"/>
      <c r="L1" s="265"/>
      <c r="M1" s="265"/>
      <c r="N1" s="265"/>
      <c r="O1" s="265"/>
      <c r="P1" s="265"/>
      <c r="Q1" s="265"/>
      <c r="R1" s="265"/>
      <c r="S1" s="265"/>
      <c r="T1" s="265"/>
      <c r="U1" s="265"/>
      <c r="V1" s="265"/>
      <c r="W1" s="265"/>
      <c r="X1" s="265"/>
      <c r="Y1" s="265"/>
      <c r="Z1" s="266"/>
    </row>
    <row r="2" spans="1:26" ht="133.5" customHeight="1" x14ac:dyDescent="0.2">
      <c r="A2" s="514" t="s">
        <v>246</v>
      </c>
      <c r="B2" s="515"/>
      <c r="C2" s="515"/>
      <c r="D2" s="515"/>
      <c r="E2" s="515"/>
      <c r="F2" s="515"/>
      <c r="G2" s="515"/>
      <c r="H2" s="267"/>
      <c r="I2" s="268"/>
      <c r="J2" s="269"/>
      <c r="K2" s="269"/>
      <c r="L2" s="270"/>
      <c r="M2" s="269"/>
      <c r="N2" s="269"/>
      <c r="O2" s="269"/>
      <c r="P2" s="269"/>
      <c r="Q2" s="269"/>
      <c r="R2" s="269"/>
      <c r="S2" s="269"/>
      <c r="T2" s="269"/>
      <c r="U2" s="269"/>
      <c r="V2" s="269"/>
      <c r="W2" s="269"/>
      <c r="X2" s="269"/>
      <c r="Y2" s="269"/>
      <c r="Z2" s="271"/>
    </row>
    <row r="3" spans="1:26" ht="24.75" customHeight="1" x14ac:dyDescent="0.2">
      <c r="A3" s="488" t="s">
        <v>336</v>
      </c>
      <c r="B3" s="489"/>
      <c r="C3" s="489"/>
      <c r="D3" s="489"/>
      <c r="E3" s="489"/>
      <c r="F3" s="489"/>
      <c r="G3" s="489"/>
      <c r="H3" s="272"/>
      <c r="I3" s="273"/>
      <c r="J3" s="31"/>
      <c r="K3" s="259" t="s">
        <v>265</v>
      </c>
      <c r="L3" s="30"/>
      <c r="M3" s="31"/>
      <c r="N3" s="31"/>
      <c r="O3" s="31"/>
      <c r="P3" s="31"/>
      <c r="Q3" s="31"/>
      <c r="R3" s="31"/>
      <c r="S3" s="31"/>
      <c r="T3" s="31"/>
      <c r="U3" s="31"/>
      <c r="V3" s="31"/>
      <c r="W3" s="31"/>
      <c r="X3" s="31"/>
      <c r="Y3" s="31"/>
      <c r="Z3" s="32"/>
    </row>
    <row r="4" spans="1:26" ht="23.25" customHeight="1" x14ac:dyDescent="0.2">
      <c r="A4" s="274" t="s">
        <v>8</v>
      </c>
      <c r="B4" s="509" t="s">
        <v>337</v>
      </c>
      <c r="C4" s="510"/>
      <c r="D4" s="274" t="s">
        <v>51</v>
      </c>
      <c r="E4" s="479" t="s">
        <v>11</v>
      </c>
      <c r="F4" s="480"/>
      <c r="G4" s="481"/>
      <c r="H4" s="275" t="s">
        <v>12</v>
      </c>
      <c r="I4" s="276" t="s">
        <v>13</v>
      </c>
      <c r="J4" s="175"/>
      <c r="K4" s="111" t="s">
        <v>57</v>
      </c>
      <c r="L4" s="277"/>
      <c r="M4" s="175"/>
      <c r="N4" s="175"/>
      <c r="O4" s="175"/>
      <c r="P4" s="175"/>
      <c r="Q4" s="175"/>
      <c r="R4" s="175"/>
      <c r="S4" s="175"/>
      <c r="T4" s="175"/>
      <c r="U4" s="175"/>
      <c r="V4" s="175"/>
      <c r="W4" s="175"/>
      <c r="X4" s="175"/>
      <c r="Y4" s="175"/>
      <c r="Z4" s="278"/>
    </row>
    <row r="5" spans="1:26" ht="26.25" customHeight="1" x14ac:dyDescent="0.2">
      <c r="A5" s="279">
        <v>183</v>
      </c>
      <c r="B5" s="423" t="s">
        <v>338</v>
      </c>
      <c r="C5" s="424"/>
      <c r="D5" s="204">
        <v>1200</v>
      </c>
      <c r="E5" s="482"/>
      <c r="F5" s="483"/>
      <c r="G5" s="484"/>
      <c r="H5" s="280">
        <f t="shared" ref="H5:H11" si="0">COUNTIF(D5,"&gt;0")</f>
        <v>1</v>
      </c>
      <c r="I5" s="281">
        <v>1</v>
      </c>
      <c r="J5" s="282" t="s">
        <v>141</v>
      </c>
      <c r="K5" s="111" t="s">
        <v>82</v>
      </c>
      <c r="L5" s="277"/>
      <c r="M5" s="175"/>
      <c r="N5" s="175"/>
      <c r="O5" s="175"/>
      <c r="P5" s="175"/>
      <c r="Q5" s="175"/>
      <c r="R5" s="175"/>
      <c r="S5" s="175"/>
      <c r="T5" s="175"/>
      <c r="U5" s="175"/>
      <c r="V5" s="175"/>
      <c r="W5" s="175"/>
      <c r="X5" s="175"/>
      <c r="Y5" s="175"/>
      <c r="Z5" s="278"/>
    </row>
    <row r="6" spans="1:26" ht="27" customHeight="1" x14ac:dyDescent="0.2">
      <c r="A6" s="493">
        <v>184</v>
      </c>
      <c r="B6" s="423" t="s">
        <v>339</v>
      </c>
      <c r="C6" s="284" t="s">
        <v>340</v>
      </c>
      <c r="D6" s="204"/>
      <c r="E6" s="485"/>
      <c r="F6" s="486"/>
      <c r="G6" s="487"/>
      <c r="H6" s="280">
        <f t="shared" si="0"/>
        <v>0</v>
      </c>
      <c r="I6" s="285">
        <v>1</v>
      </c>
      <c r="J6" s="111" t="s">
        <v>141</v>
      </c>
      <c r="K6" s="31"/>
      <c r="L6" s="30"/>
      <c r="M6" s="31"/>
      <c r="N6" s="31"/>
      <c r="O6" s="31"/>
      <c r="P6" s="31"/>
      <c r="Q6" s="31"/>
      <c r="R6" s="31"/>
      <c r="S6" s="31"/>
      <c r="T6" s="31"/>
      <c r="U6" s="31"/>
      <c r="V6" s="31"/>
      <c r="W6" s="31"/>
      <c r="X6" s="31"/>
      <c r="Y6" s="31"/>
      <c r="Z6" s="32"/>
    </row>
    <row r="7" spans="1:26" ht="27" customHeight="1" x14ac:dyDescent="0.2">
      <c r="A7" s="467"/>
      <c r="B7" s="511"/>
      <c r="C7" s="284" t="s">
        <v>341</v>
      </c>
      <c r="D7" s="204"/>
      <c r="E7" s="485"/>
      <c r="F7" s="486"/>
      <c r="G7" s="487"/>
      <c r="H7" s="280">
        <f t="shared" si="0"/>
        <v>0</v>
      </c>
      <c r="I7" s="285">
        <v>1</v>
      </c>
      <c r="J7" s="111" t="s">
        <v>141</v>
      </c>
      <c r="K7" s="31"/>
      <c r="L7" s="30"/>
      <c r="M7" s="31"/>
      <c r="N7" s="31"/>
      <c r="O7" s="31"/>
      <c r="P7" s="31"/>
      <c r="Q7" s="31"/>
      <c r="R7" s="31"/>
      <c r="S7" s="31"/>
      <c r="T7" s="31"/>
      <c r="U7" s="31"/>
      <c r="V7" s="31"/>
      <c r="W7" s="31"/>
      <c r="X7" s="31"/>
      <c r="Y7" s="31"/>
      <c r="Z7" s="32"/>
    </row>
    <row r="8" spans="1:26" ht="27" customHeight="1" x14ac:dyDescent="0.2">
      <c r="A8" s="467"/>
      <c r="B8" s="511"/>
      <c r="C8" s="284" t="s">
        <v>342</v>
      </c>
      <c r="D8" s="204"/>
      <c r="E8" s="485"/>
      <c r="F8" s="486"/>
      <c r="G8" s="487"/>
      <c r="H8" s="280">
        <f t="shared" si="0"/>
        <v>0</v>
      </c>
      <c r="I8" s="285">
        <v>1</v>
      </c>
      <c r="J8" s="111" t="s">
        <v>141</v>
      </c>
      <c r="K8" s="111" t="s">
        <v>135</v>
      </c>
      <c r="L8" s="30"/>
      <c r="M8" s="31"/>
      <c r="N8" s="31"/>
      <c r="O8" s="31"/>
      <c r="P8" s="31"/>
      <c r="Q8" s="31"/>
      <c r="R8" s="31"/>
      <c r="S8" s="31"/>
      <c r="T8" s="31"/>
      <c r="U8" s="31"/>
      <c r="V8" s="31"/>
      <c r="W8" s="31"/>
      <c r="X8" s="31"/>
      <c r="Y8" s="31"/>
      <c r="Z8" s="32"/>
    </row>
    <row r="9" spans="1:26" ht="27" customHeight="1" x14ac:dyDescent="0.2">
      <c r="A9" s="467"/>
      <c r="B9" s="511"/>
      <c r="C9" s="284" t="s">
        <v>343</v>
      </c>
      <c r="D9" s="204"/>
      <c r="E9" s="485"/>
      <c r="F9" s="486"/>
      <c r="G9" s="487"/>
      <c r="H9" s="280">
        <f t="shared" si="0"/>
        <v>0</v>
      </c>
      <c r="I9" s="285">
        <v>1</v>
      </c>
      <c r="J9" s="111" t="s">
        <v>141</v>
      </c>
      <c r="K9" s="31"/>
      <c r="L9" s="30"/>
      <c r="M9" s="31"/>
      <c r="N9" s="31"/>
      <c r="O9" s="31"/>
      <c r="P9" s="31"/>
      <c r="Q9" s="31"/>
      <c r="R9" s="31"/>
      <c r="S9" s="31"/>
      <c r="T9" s="31"/>
      <c r="U9" s="31"/>
      <c r="V9" s="31"/>
      <c r="W9" s="31"/>
      <c r="X9" s="31"/>
      <c r="Y9" s="31"/>
      <c r="Z9" s="32"/>
    </row>
    <row r="10" spans="1:26" ht="25.5" customHeight="1" x14ac:dyDescent="0.2">
      <c r="A10" s="283">
        <v>185</v>
      </c>
      <c r="B10" s="423" t="s">
        <v>344</v>
      </c>
      <c r="C10" s="424"/>
      <c r="D10" s="204">
        <v>1200</v>
      </c>
      <c r="E10" s="485"/>
      <c r="F10" s="486"/>
      <c r="G10" s="487"/>
      <c r="H10" s="280">
        <f t="shared" si="0"/>
        <v>1</v>
      </c>
      <c r="I10" s="285">
        <v>1</v>
      </c>
      <c r="J10" s="111" t="s">
        <v>141</v>
      </c>
      <c r="K10" s="31"/>
      <c r="L10" s="30"/>
      <c r="M10" s="31"/>
      <c r="N10" s="31"/>
      <c r="O10" s="31"/>
      <c r="P10" s="31"/>
      <c r="Q10" s="31"/>
      <c r="R10" s="31"/>
      <c r="S10" s="31"/>
      <c r="T10" s="31"/>
      <c r="U10" s="31"/>
      <c r="V10" s="31"/>
      <c r="W10" s="31"/>
      <c r="X10" s="31"/>
      <c r="Y10" s="31"/>
      <c r="Z10" s="32"/>
    </row>
    <row r="11" spans="1:26" ht="25.5" customHeight="1" x14ac:dyDescent="0.2">
      <c r="A11" s="283">
        <v>186</v>
      </c>
      <c r="B11" s="423" t="s">
        <v>345</v>
      </c>
      <c r="C11" s="424"/>
      <c r="D11" s="204"/>
      <c r="E11" s="485"/>
      <c r="F11" s="486"/>
      <c r="G11" s="487"/>
      <c r="H11" s="280">
        <f t="shared" si="0"/>
        <v>0</v>
      </c>
      <c r="I11" s="285">
        <v>1</v>
      </c>
      <c r="J11" s="111" t="s">
        <v>141</v>
      </c>
      <c r="K11" s="31"/>
      <c r="L11" s="30"/>
      <c r="M11" s="31"/>
      <c r="N11" s="31"/>
      <c r="O11" s="31"/>
      <c r="P11" s="31"/>
      <c r="Q11" s="31"/>
      <c r="R11" s="31"/>
      <c r="S11" s="31"/>
      <c r="T11" s="31"/>
      <c r="U11" s="31"/>
      <c r="V11" s="31"/>
      <c r="W11" s="31"/>
      <c r="X11" s="31"/>
      <c r="Y11" s="31"/>
      <c r="Z11" s="32"/>
    </row>
    <row r="12" spans="1:26" ht="24" customHeight="1" x14ac:dyDescent="0.2">
      <c r="A12" s="345" t="s">
        <v>346</v>
      </c>
      <c r="B12" s="346"/>
      <c r="C12" s="346"/>
      <c r="D12" s="346"/>
      <c r="E12" s="346"/>
      <c r="F12" s="346"/>
      <c r="G12" s="55"/>
      <c r="H12" s="286"/>
      <c r="I12" s="287"/>
      <c r="J12" s="31"/>
      <c r="K12" s="31"/>
      <c r="L12" s="30"/>
      <c r="M12" s="31"/>
      <c r="N12" s="31"/>
      <c r="O12" s="31"/>
      <c r="P12" s="31"/>
      <c r="Q12" s="31"/>
      <c r="R12" s="31"/>
      <c r="S12" s="31"/>
      <c r="T12" s="31"/>
      <c r="U12" s="31"/>
      <c r="V12" s="31"/>
      <c r="W12" s="31"/>
      <c r="X12" s="31"/>
      <c r="Y12" s="31"/>
      <c r="Z12" s="32"/>
    </row>
    <row r="13" spans="1:26" ht="24" customHeight="1" x14ac:dyDescent="0.2">
      <c r="A13" s="274" t="s">
        <v>8</v>
      </c>
      <c r="B13" s="509" t="s">
        <v>9</v>
      </c>
      <c r="C13" s="510"/>
      <c r="D13" s="509" t="s">
        <v>51</v>
      </c>
      <c r="E13" s="510"/>
      <c r="F13" s="510"/>
      <c r="G13" s="274" t="s">
        <v>11</v>
      </c>
      <c r="H13" s="275" t="s">
        <v>12</v>
      </c>
      <c r="I13" s="276" t="s">
        <v>13</v>
      </c>
      <c r="J13" s="175"/>
      <c r="K13" s="175"/>
      <c r="L13" s="277"/>
      <c r="M13" s="175"/>
      <c r="N13" s="175"/>
      <c r="O13" s="175"/>
      <c r="P13" s="175"/>
      <c r="Q13" s="175"/>
      <c r="R13" s="175"/>
      <c r="S13" s="175"/>
      <c r="T13" s="175"/>
      <c r="U13" s="175"/>
      <c r="V13" s="175"/>
      <c r="W13" s="175"/>
      <c r="X13" s="175"/>
      <c r="Y13" s="175"/>
      <c r="Z13" s="278"/>
    </row>
    <row r="14" spans="1:26" ht="27.75" customHeight="1" x14ac:dyDescent="0.2">
      <c r="A14" s="283">
        <v>187</v>
      </c>
      <c r="B14" s="423" t="s">
        <v>347</v>
      </c>
      <c r="C14" s="424"/>
      <c r="D14" s="65" t="s">
        <v>82</v>
      </c>
      <c r="E14" s="496"/>
      <c r="F14" s="496"/>
      <c r="G14" s="25"/>
      <c r="H14" s="280">
        <f>IF(OR(D14="Selecione SIM OU NÃO",D14=""),0,1)</f>
        <v>1</v>
      </c>
      <c r="I14" s="285">
        <v>1</v>
      </c>
      <c r="J14" s="31"/>
      <c r="K14" s="31"/>
      <c r="L14" s="30"/>
      <c r="M14" s="31"/>
      <c r="N14" s="31"/>
      <c r="O14" s="31"/>
      <c r="P14" s="31"/>
      <c r="Q14" s="31"/>
      <c r="R14" s="31"/>
      <c r="S14" s="31"/>
      <c r="T14" s="31"/>
      <c r="U14" s="31"/>
      <c r="V14" s="31"/>
      <c r="W14" s="31"/>
      <c r="X14" s="31"/>
      <c r="Y14" s="31"/>
      <c r="Z14" s="32"/>
    </row>
    <row r="15" spans="1:26" ht="27.75" customHeight="1" x14ac:dyDescent="0.2">
      <c r="A15" s="283">
        <v>188</v>
      </c>
      <c r="B15" s="423" t="s">
        <v>348</v>
      </c>
      <c r="C15" s="424"/>
      <c r="D15" s="65" t="s">
        <v>57</v>
      </c>
      <c r="E15" s="496"/>
      <c r="F15" s="496"/>
      <c r="G15" s="25"/>
      <c r="H15" s="280">
        <f>IF(OR(D15="Selecione SIM OU NÃO",D15=""),0,1)</f>
        <v>1</v>
      </c>
      <c r="I15" s="285">
        <v>1</v>
      </c>
      <c r="J15" s="31"/>
      <c r="K15" s="31"/>
      <c r="L15" s="30"/>
      <c r="M15" s="31"/>
      <c r="N15" s="31"/>
      <c r="O15" s="31"/>
      <c r="P15" s="31"/>
      <c r="Q15" s="31"/>
      <c r="R15" s="31"/>
      <c r="S15" s="31"/>
      <c r="T15" s="31"/>
      <c r="U15" s="31"/>
      <c r="V15" s="31"/>
      <c r="W15" s="31"/>
      <c r="X15" s="31"/>
      <c r="Y15" s="31"/>
      <c r="Z15" s="32"/>
    </row>
    <row r="16" spans="1:26" ht="49.5" customHeight="1" x14ac:dyDescent="0.2">
      <c r="A16" s="494"/>
      <c r="B16" s="494"/>
      <c r="C16" s="494"/>
      <c r="D16" s="288" t="s">
        <v>349</v>
      </c>
      <c r="E16" s="496"/>
      <c r="F16" s="496"/>
      <c r="G16" s="496"/>
      <c r="H16" s="289"/>
      <c r="I16" s="290"/>
      <c r="J16" s="31"/>
      <c r="K16" s="31"/>
      <c r="L16" s="30"/>
      <c r="M16" s="31"/>
      <c r="N16" s="31"/>
      <c r="O16" s="31"/>
      <c r="P16" s="31"/>
      <c r="Q16" s="31"/>
      <c r="R16" s="31"/>
      <c r="S16" s="31"/>
      <c r="T16" s="31"/>
      <c r="U16" s="31"/>
      <c r="V16" s="31"/>
      <c r="W16" s="31"/>
      <c r="X16" s="31"/>
      <c r="Y16" s="31"/>
      <c r="Z16" s="32"/>
    </row>
    <row r="17" spans="1:26" ht="63" customHeight="1" x14ac:dyDescent="0.2">
      <c r="A17" s="493">
        <v>189</v>
      </c>
      <c r="B17" s="423" t="s">
        <v>350</v>
      </c>
      <c r="C17" s="424"/>
      <c r="D17" s="65" t="s">
        <v>135</v>
      </c>
      <c r="E17" s="423" t="s">
        <v>351</v>
      </c>
      <c r="F17" s="424"/>
      <c r="G17" s="25"/>
      <c r="H17" s="501">
        <f>IF(OR(D17&lt;&gt;"",D18&lt;&gt;"",D19&lt;&gt;""),1,0)</f>
        <v>1</v>
      </c>
      <c r="I17" s="503">
        <v>1</v>
      </c>
      <c r="J17" s="31"/>
      <c r="K17" s="31"/>
      <c r="L17" s="30"/>
      <c r="M17" s="291"/>
      <c r="N17" s="31"/>
      <c r="O17" s="31"/>
      <c r="P17" s="31"/>
      <c r="Q17" s="31"/>
      <c r="R17" s="31"/>
      <c r="S17" s="31"/>
      <c r="T17" s="31"/>
      <c r="U17" s="31"/>
      <c r="V17" s="31"/>
      <c r="W17" s="31"/>
      <c r="X17" s="31"/>
      <c r="Y17" s="31"/>
      <c r="Z17" s="32"/>
    </row>
    <row r="18" spans="1:26" ht="58.5" customHeight="1" x14ac:dyDescent="0.2">
      <c r="A18" s="467"/>
      <c r="B18" s="424"/>
      <c r="C18" s="424"/>
      <c r="D18" s="142"/>
      <c r="E18" s="423" t="s">
        <v>352</v>
      </c>
      <c r="F18" s="424"/>
      <c r="G18" s="25"/>
      <c r="H18" s="502"/>
      <c r="I18" s="504"/>
      <c r="J18" s="31"/>
      <c r="K18" s="31"/>
      <c r="L18" s="30"/>
      <c r="M18" s="291"/>
      <c r="N18" s="31"/>
      <c r="O18" s="31"/>
      <c r="P18" s="31"/>
      <c r="Q18" s="31"/>
      <c r="R18" s="31"/>
      <c r="S18" s="31"/>
      <c r="T18" s="31"/>
      <c r="U18" s="31"/>
      <c r="V18" s="31"/>
      <c r="W18" s="31"/>
      <c r="X18" s="31"/>
      <c r="Y18" s="31"/>
      <c r="Z18" s="32"/>
    </row>
    <row r="19" spans="1:26" ht="45.75" customHeight="1" x14ac:dyDescent="0.2">
      <c r="A19" s="467"/>
      <c r="B19" s="424"/>
      <c r="C19" s="424"/>
      <c r="D19" s="142"/>
      <c r="E19" s="423" t="s">
        <v>353</v>
      </c>
      <c r="F19" s="424"/>
      <c r="G19" s="25"/>
      <c r="H19" s="502"/>
      <c r="I19" s="504"/>
      <c r="J19" s="31"/>
      <c r="K19" s="31"/>
      <c r="L19" s="30"/>
      <c r="M19" s="291"/>
      <c r="N19" s="31"/>
      <c r="O19" s="31"/>
      <c r="P19" s="31"/>
      <c r="Q19" s="31"/>
      <c r="R19" s="31"/>
      <c r="S19" s="31"/>
      <c r="T19" s="31"/>
      <c r="U19" s="31"/>
      <c r="V19" s="31"/>
      <c r="W19" s="31"/>
      <c r="X19" s="31"/>
      <c r="Y19" s="31"/>
      <c r="Z19" s="32"/>
    </row>
    <row r="20" spans="1:26" ht="30" customHeight="1" x14ac:dyDescent="0.2">
      <c r="A20" s="283">
        <v>190</v>
      </c>
      <c r="B20" s="423" t="s">
        <v>354</v>
      </c>
      <c r="C20" s="424"/>
      <c r="D20" s="65" t="s">
        <v>57</v>
      </c>
      <c r="E20" s="496"/>
      <c r="F20" s="496"/>
      <c r="G20" s="25"/>
      <c r="H20" s="280">
        <f>IF(OR(D20="Selecione SIM OU NÃO",D20=""),0,1)</f>
        <v>1</v>
      </c>
      <c r="I20" s="285">
        <v>1</v>
      </c>
      <c r="J20" s="31"/>
      <c r="K20" s="31"/>
      <c r="L20" s="30"/>
      <c r="M20" s="31"/>
      <c r="N20" s="31"/>
      <c r="O20" s="31"/>
      <c r="P20" s="31"/>
      <c r="Q20" s="31"/>
      <c r="R20" s="31"/>
      <c r="S20" s="31"/>
      <c r="T20" s="31"/>
      <c r="U20" s="31"/>
      <c r="V20" s="31"/>
      <c r="W20" s="31"/>
      <c r="X20" s="31"/>
      <c r="Y20" s="31"/>
      <c r="Z20" s="32"/>
    </row>
    <row r="21" spans="1:26" ht="50.25" customHeight="1" x14ac:dyDescent="0.2">
      <c r="A21" s="494"/>
      <c r="B21" s="494"/>
      <c r="C21" s="494"/>
      <c r="D21" s="288" t="s">
        <v>355</v>
      </c>
      <c r="E21" s="496"/>
      <c r="F21" s="496"/>
      <c r="G21" s="496"/>
      <c r="H21" s="289"/>
      <c r="I21" s="290"/>
      <c r="J21" s="31"/>
      <c r="K21" s="31"/>
      <c r="L21" s="30"/>
      <c r="M21" s="31"/>
      <c r="N21" s="31"/>
      <c r="O21" s="31"/>
      <c r="P21" s="31"/>
      <c r="Q21" s="31"/>
      <c r="R21" s="31"/>
      <c r="S21" s="31"/>
      <c r="T21" s="31"/>
      <c r="U21" s="31"/>
      <c r="V21" s="31"/>
      <c r="W21" s="31"/>
      <c r="X21" s="31"/>
      <c r="Y21" s="31"/>
      <c r="Z21" s="32"/>
    </row>
    <row r="22" spans="1:26" ht="48.75" customHeight="1" x14ac:dyDescent="0.2">
      <c r="A22" s="493">
        <v>191</v>
      </c>
      <c r="B22" s="423" t="s">
        <v>356</v>
      </c>
      <c r="C22" s="424"/>
      <c r="D22" s="65" t="s">
        <v>135</v>
      </c>
      <c r="E22" s="423" t="s">
        <v>357</v>
      </c>
      <c r="F22" s="424"/>
      <c r="G22" s="25"/>
      <c r="H22" s="501">
        <f>IF(OR(D22&lt;&gt;"",D23&lt;&gt;"",D24&lt;&gt;"",D25&lt;&gt;"",D26&lt;&gt;"",D27&lt;&gt;""),1,0)</f>
        <v>1</v>
      </c>
      <c r="I22" s="503">
        <v>1</v>
      </c>
      <c r="J22" s="31"/>
      <c r="K22" s="31"/>
      <c r="L22" s="30"/>
      <c r="M22" s="31"/>
      <c r="N22" s="31"/>
      <c r="O22" s="31"/>
      <c r="P22" s="31"/>
      <c r="Q22" s="31"/>
      <c r="R22" s="31"/>
      <c r="S22" s="31"/>
      <c r="T22" s="31"/>
      <c r="U22" s="31"/>
      <c r="V22" s="31"/>
      <c r="W22" s="31"/>
      <c r="X22" s="31"/>
      <c r="Y22" s="31"/>
      <c r="Z22" s="32"/>
    </row>
    <row r="23" spans="1:26" ht="35.25" customHeight="1" x14ac:dyDescent="0.2">
      <c r="A23" s="467"/>
      <c r="B23" s="424"/>
      <c r="C23" s="424"/>
      <c r="D23" s="65" t="s">
        <v>135</v>
      </c>
      <c r="E23" s="423" t="s">
        <v>358</v>
      </c>
      <c r="F23" s="424"/>
      <c r="G23" s="25"/>
      <c r="H23" s="502"/>
      <c r="I23" s="504"/>
      <c r="J23" s="31"/>
      <c r="K23" s="31"/>
      <c r="L23" s="30"/>
      <c r="M23" s="31"/>
      <c r="N23" s="31"/>
      <c r="O23" s="31"/>
      <c r="P23" s="31"/>
      <c r="Q23" s="31"/>
      <c r="R23" s="31"/>
      <c r="S23" s="31"/>
      <c r="T23" s="31"/>
      <c r="U23" s="31"/>
      <c r="V23" s="31"/>
      <c r="W23" s="31"/>
      <c r="X23" s="31"/>
      <c r="Y23" s="31"/>
      <c r="Z23" s="32"/>
    </row>
    <row r="24" spans="1:26" ht="45.75" customHeight="1" x14ac:dyDescent="0.2">
      <c r="A24" s="467"/>
      <c r="B24" s="424"/>
      <c r="C24" s="424"/>
      <c r="D24" s="65" t="s">
        <v>135</v>
      </c>
      <c r="E24" s="423" t="s">
        <v>359</v>
      </c>
      <c r="F24" s="424"/>
      <c r="G24" s="25"/>
      <c r="H24" s="502"/>
      <c r="I24" s="504"/>
      <c r="J24" s="31"/>
      <c r="K24" s="31"/>
      <c r="L24" s="30"/>
      <c r="M24" s="31"/>
      <c r="N24" s="31"/>
      <c r="O24" s="31"/>
      <c r="P24" s="31"/>
      <c r="Q24" s="31"/>
      <c r="R24" s="31"/>
      <c r="S24" s="31"/>
      <c r="T24" s="31"/>
      <c r="U24" s="31"/>
      <c r="V24" s="31"/>
      <c r="W24" s="31"/>
      <c r="X24" s="31"/>
      <c r="Y24" s="31"/>
      <c r="Z24" s="32"/>
    </row>
    <row r="25" spans="1:26" ht="51" customHeight="1" x14ac:dyDescent="0.2">
      <c r="A25" s="467"/>
      <c r="B25" s="424"/>
      <c r="C25" s="424"/>
      <c r="D25" s="65" t="s">
        <v>135</v>
      </c>
      <c r="E25" s="423" t="s">
        <v>360</v>
      </c>
      <c r="F25" s="424"/>
      <c r="G25" s="25"/>
      <c r="H25" s="502"/>
      <c r="I25" s="504"/>
      <c r="J25" s="31"/>
      <c r="K25" s="31"/>
      <c r="L25" s="30"/>
      <c r="M25" s="31"/>
      <c r="N25" s="31"/>
      <c r="O25" s="31"/>
      <c r="P25" s="31"/>
      <c r="Q25" s="31"/>
      <c r="R25" s="31"/>
      <c r="S25" s="31"/>
      <c r="T25" s="31"/>
      <c r="U25" s="31"/>
      <c r="V25" s="31"/>
      <c r="W25" s="31"/>
      <c r="X25" s="31"/>
      <c r="Y25" s="31"/>
      <c r="Z25" s="32"/>
    </row>
    <row r="26" spans="1:26" ht="128.25" customHeight="1" x14ac:dyDescent="0.2">
      <c r="A26" s="467"/>
      <c r="B26" s="424"/>
      <c r="C26" s="424"/>
      <c r="D26" s="65" t="s">
        <v>135</v>
      </c>
      <c r="E26" s="423" t="s">
        <v>361</v>
      </c>
      <c r="F26" s="424"/>
      <c r="G26" s="25"/>
      <c r="H26" s="502"/>
      <c r="I26" s="504"/>
      <c r="J26" s="31"/>
      <c r="K26" s="31"/>
      <c r="L26" s="30"/>
      <c r="M26" s="31"/>
      <c r="N26" s="31"/>
      <c r="O26" s="31"/>
      <c r="P26" s="31"/>
      <c r="Q26" s="31"/>
      <c r="R26" s="31"/>
      <c r="S26" s="31"/>
      <c r="T26" s="31"/>
      <c r="U26" s="31"/>
      <c r="V26" s="31"/>
      <c r="W26" s="31"/>
      <c r="X26" s="31"/>
      <c r="Y26" s="31"/>
      <c r="Z26" s="32"/>
    </row>
    <row r="27" spans="1:26" ht="25.5" customHeight="1" x14ac:dyDescent="0.2">
      <c r="A27" s="467"/>
      <c r="B27" s="424"/>
      <c r="C27" s="424"/>
      <c r="D27" s="142"/>
      <c r="E27" s="423" t="s">
        <v>362</v>
      </c>
      <c r="F27" s="424"/>
      <c r="G27" s="25"/>
      <c r="H27" s="502"/>
      <c r="I27" s="504"/>
      <c r="J27" s="31"/>
      <c r="K27" s="31"/>
      <c r="L27" s="30"/>
      <c r="M27" s="31"/>
      <c r="N27" s="31"/>
      <c r="O27" s="31"/>
      <c r="P27" s="31"/>
      <c r="Q27" s="31"/>
      <c r="R27" s="31"/>
      <c r="S27" s="31"/>
      <c r="T27" s="31"/>
      <c r="U27" s="31"/>
      <c r="V27" s="31"/>
      <c r="W27" s="31"/>
      <c r="X27" s="31"/>
      <c r="Y27" s="31"/>
      <c r="Z27" s="32"/>
    </row>
    <row r="28" spans="1:26" ht="34.5" customHeight="1" x14ac:dyDescent="0.2">
      <c r="A28" s="283">
        <v>192</v>
      </c>
      <c r="B28" s="423" t="s">
        <v>363</v>
      </c>
      <c r="C28" s="424"/>
      <c r="D28" s="65" t="s">
        <v>265</v>
      </c>
      <c r="E28" s="496"/>
      <c r="F28" s="496"/>
      <c r="G28" s="25"/>
      <c r="H28" s="280">
        <f>IF(OR(D28="Selecione SIM OU NÃO",D28=""),0,1)</f>
        <v>0</v>
      </c>
      <c r="I28" s="285">
        <v>1</v>
      </c>
      <c r="J28" s="31"/>
      <c r="K28" s="31"/>
      <c r="L28" s="30"/>
      <c r="M28" s="31"/>
      <c r="N28" s="31"/>
      <c r="O28" s="31"/>
      <c r="P28" s="31"/>
      <c r="Q28" s="31"/>
      <c r="R28" s="31"/>
      <c r="S28" s="31"/>
      <c r="T28" s="31"/>
      <c r="U28" s="31"/>
      <c r="V28" s="31"/>
      <c r="W28" s="31"/>
      <c r="X28" s="31"/>
      <c r="Y28" s="31"/>
      <c r="Z28" s="32"/>
    </row>
    <row r="29" spans="1:26" ht="48.75" customHeight="1" x14ac:dyDescent="0.2">
      <c r="A29" s="476"/>
      <c r="B29" s="477"/>
      <c r="C29" s="478"/>
      <c r="D29" s="288" t="s">
        <v>364</v>
      </c>
      <c r="E29" s="496"/>
      <c r="F29" s="496"/>
      <c r="G29" s="496"/>
      <c r="H29" s="289"/>
      <c r="I29" s="290"/>
      <c r="J29" s="31"/>
      <c r="K29" s="31"/>
      <c r="L29" s="30"/>
      <c r="M29" s="31"/>
      <c r="N29" s="31"/>
      <c r="O29" s="31"/>
      <c r="P29" s="31"/>
      <c r="Q29" s="31"/>
      <c r="R29" s="31"/>
      <c r="S29" s="31"/>
      <c r="T29" s="31"/>
      <c r="U29" s="31"/>
      <c r="V29" s="31"/>
      <c r="W29" s="31"/>
      <c r="X29" s="31"/>
      <c r="Y29" s="31"/>
      <c r="Z29" s="32"/>
    </row>
    <row r="30" spans="1:26" ht="21.75" customHeight="1" x14ac:dyDescent="0.2">
      <c r="A30" s="493">
        <v>193</v>
      </c>
      <c r="B30" s="466" t="s">
        <v>365</v>
      </c>
      <c r="C30" s="467"/>
      <c r="D30" s="142"/>
      <c r="E30" s="423" t="s">
        <v>366</v>
      </c>
      <c r="F30" s="424"/>
      <c r="G30" s="25"/>
      <c r="H30" s="501">
        <f>IF(OR(D30&lt;&gt;"",D31&lt;&gt;"",D32&lt;&gt;"",D33&lt;&gt;"",D34&lt;&gt;""),1,0)</f>
        <v>1</v>
      </c>
      <c r="I30" s="503">
        <v>1</v>
      </c>
      <c r="J30" s="31"/>
      <c r="K30" s="31"/>
      <c r="L30" s="30"/>
      <c r="M30" s="31"/>
      <c r="N30" s="31"/>
      <c r="O30" s="31"/>
      <c r="P30" s="31"/>
      <c r="Q30" s="31"/>
      <c r="R30" s="31"/>
      <c r="S30" s="31"/>
      <c r="T30" s="31"/>
      <c r="U30" s="31"/>
      <c r="V30" s="31"/>
      <c r="W30" s="31"/>
      <c r="X30" s="31"/>
      <c r="Y30" s="31"/>
      <c r="Z30" s="32"/>
    </row>
    <row r="31" spans="1:26" ht="33" customHeight="1" x14ac:dyDescent="0.2">
      <c r="A31" s="467"/>
      <c r="B31" s="467"/>
      <c r="C31" s="467"/>
      <c r="D31" s="142"/>
      <c r="E31" s="423" t="s">
        <v>367</v>
      </c>
      <c r="F31" s="424"/>
      <c r="G31" s="25"/>
      <c r="H31" s="502"/>
      <c r="I31" s="504"/>
      <c r="J31" s="31"/>
      <c r="K31" s="31"/>
      <c r="L31" s="30"/>
      <c r="M31" s="31"/>
      <c r="N31" s="31"/>
      <c r="O31" s="31"/>
      <c r="P31" s="31"/>
      <c r="Q31" s="31"/>
      <c r="R31" s="31"/>
      <c r="S31" s="31"/>
      <c r="T31" s="31"/>
      <c r="U31" s="31"/>
      <c r="V31" s="31"/>
      <c r="W31" s="31"/>
      <c r="X31" s="31"/>
      <c r="Y31" s="31"/>
      <c r="Z31" s="32"/>
    </row>
    <row r="32" spans="1:26" ht="21.75" customHeight="1" x14ac:dyDescent="0.2">
      <c r="A32" s="467"/>
      <c r="B32" s="467"/>
      <c r="C32" s="467"/>
      <c r="D32" s="142"/>
      <c r="E32" s="423" t="s">
        <v>368</v>
      </c>
      <c r="F32" s="424"/>
      <c r="G32" s="25"/>
      <c r="H32" s="502"/>
      <c r="I32" s="504"/>
      <c r="J32" s="31"/>
      <c r="K32" s="31"/>
      <c r="L32" s="30"/>
      <c r="M32" s="31"/>
      <c r="N32" s="31"/>
      <c r="O32" s="31"/>
      <c r="P32" s="31"/>
      <c r="Q32" s="31"/>
      <c r="R32" s="31"/>
      <c r="S32" s="31"/>
      <c r="T32" s="31"/>
      <c r="U32" s="31"/>
      <c r="V32" s="31"/>
      <c r="W32" s="31"/>
      <c r="X32" s="31"/>
      <c r="Y32" s="31"/>
      <c r="Z32" s="32"/>
    </row>
    <row r="33" spans="1:26" ht="21.75" customHeight="1" x14ac:dyDescent="0.2">
      <c r="A33" s="467"/>
      <c r="B33" s="467"/>
      <c r="C33" s="467"/>
      <c r="D33" s="65" t="s">
        <v>135</v>
      </c>
      <c r="E33" s="423" t="s">
        <v>369</v>
      </c>
      <c r="F33" s="424"/>
      <c r="G33" s="25"/>
      <c r="H33" s="502"/>
      <c r="I33" s="504"/>
      <c r="J33" s="31"/>
      <c r="K33" s="31"/>
      <c r="L33" s="30"/>
      <c r="M33" s="31"/>
      <c r="N33" s="31"/>
      <c r="O33" s="31"/>
      <c r="P33" s="31"/>
      <c r="Q33" s="31"/>
      <c r="R33" s="31"/>
      <c r="S33" s="31"/>
      <c r="T33" s="31"/>
      <c r="U33" s="31"/>
      <c r="V33" s="31"/>
      <c r="W33" s="31"/>
      <c r="X33" s="31"/>
      <c r="Y33" s="31"/>
      <c r="Z33" s="32"/>
    </row>
    <row r="34" spans="1:26" ht="36.75" customHeight="1" x14ac:dyDescent="0.2">
      <c r="A34" s="467"/>
      <c r="B34" s="467"/>
      <c r="C34" s="467"/>
      <c r="D34" s="142"/>
      <c r="E34" s="423" t="s">
        <v>370</v>
      </c>
      <c r="F34" s="424"/>
      <c r="G34" s="25"/>
      <c r="H34" s="502"/>
      <c r="I34" s="504"/>
      <c r="J34" s="31"/>
      <c r="K34" s="31"/>
      <c r="L34" s="30"/>
      <c r="M34" s="31"/>
      <c r="N34" s="31"/>
      <c r="O34" s="31"/>
      <c r="P34" s="31"/>
      <c r="Q34" s="31"/>
      <c r="R34" s="31"/>
      <c r="S34" s="31"/>
      <c r="T34" s="31"/>
      <c r="U34" s="31"/>
      <c r="V34" s="31"/>
      <c r="W34" s="31"/>
      <c r="X34" s="31"/>
      <c r="Y34" s="31"/>
      <c r="Z34" s="32"/>
    </row>
    <row r="35" spans="1:26" ht="35.25" customHeight="1" x14ac:dyDescent="0.2">
      <c r="A35" s="283">
        <v>194</v>
      </c>
      <c r="B35" s="423" t="s">
        <v>371</v>
      </c>
      <c r="C35" s="424"/>
      <c r="D35" s="65" t="s">
        <v>265</v>
      </c>
      <c r="E35" s="496"/>
      <c r="F35" s="496"/>
      <c r="G35" s="25"/>
      <c r="H35" s="280">
        <f>IF(OR(D35="Selecione SIM OU NÃO",D35=""),0,1)</f>
        <v>0</v>
      </c>
      <c r="I35" s="285">
        <v>1</v>
      </c>
      <c r="J35" s="31"/>
      <c r="K35" s="31"/>
      <c r="L35" s="30"/>
      <c r="M35" s="31"/>
      <c r="N35" s="31"/>
      <c r="O35" s="31"/>
      <c r="P35" s="31"/>
      <c r="Q35" s="31"/>
      <c r="R35" s="31"/>
      <c r="S35" s="31"/>
      <c r="T35" s="31"/>
      <c r="U35" s="31"/>
      <c r="V35" s="31"/>
      <c r="W35" s="31"/>
      <c r="X35" s="31"/>
      <c r="Y35" s="31"/>
      <c r="Z35" s="32"/>
    </row>
    <row r="36" spans="1:26" ht="48.75" customHeight="1" x14ac:dyDescent="0.2">
      <c r="A36" s="494"/>
      <c r="B36" s="494"/>
      <c r="C36" s="494"/>
      <c r="D36" s="288" t="s">
        <v>364</v>
      </c>
      <c r="E36" s="496"/>
      <c r="F36" s="496"/>
      <c r="G36" s="496"/>
      <c r="H36" s="289"/>
      <c r="I36" s="290"/>
      <c r="J36" s="31"/>
      <c r="K36" s="31"/>
      <c r="L36" s="30"/>
      <c r="M36" s="31"/>
      <c r="N36" s="31"/>
      <c r="O36" s="31"/>
      <c r="P36" s="31"/>
      <c r="Q36" s="31"/>
      <c r="R36" s="31"/>
      <c r="S36" s="31"/>
      <c r="T36" s="31"/>
      <c r="U36" s="31"/>
      <c r="V36" s="31"/>
      <c r="W36" s="31"/>
      <c r="X36" s="31"/>
      <c r="Y36" s="31"/>
      <c r="Z36" s="32"/>
    </row>
    <row r="37" spans="1:26" ht="35.25" customHeight="1" x14ac:dyDescent="0.2">
      <c r="A37" s="493">
        <v>195</v>
      </c>
      <c r="B37" s="423" t="s">
        <v>372</v>
      </c>
      <c r="C37" s="424"/>
      <c r="D37" s="65" t="s">
        <v>135</v>
      </c>
      <c r="E37" s="423" t="s">
        <v>373</v>
      </c>
      <c r="F37" s="424"/>
      <c r="G37" s="25"/>
      <c r="H37" s="501">
        <f>IF(OR(D37&lt;&gt;"",D38&lt;&gt;"",D39&lt;&gt;""),1,0)</f>
        <v>1</v>
      </c>
      <c r="I37" s="503">
        <v>1</v>
      </c>
      <c r="J37" s="31"/>
      <c r="K37" s="292" t="s">
        <v>374</v>
      </c>
      <c r="L37" s="30"/>
      <c r="M37" s="31"/>
      <c r="N37" s="31"/>
      <c r="O37" s="31"/>
      <c r="P37" s="31"/>
      <c r="Q37" s="31"/>
      <c r="R37" s="31"/>
      <c r="S37" s="31"/>
      <c r="T37" s="31"/>
      <c r="U37" s="31"/>
      <c r="V37" s="31"/>
      <c r="W37" s="31"/>
      <c r="X37" s="31"/>
      <c r="Y37" s="31"/>
      <c r="Z37" s="32"/>
    </row>
    <row r="38" spans="1:26" ht="45.75" customHeight="1" x14ac:dyDescent="0.2">
      <c r="A38" s="467"/>
      <c r="B38" s="424"/>
      <c r="C38" s="424"/>
      <c r="D38" s="142"/>
      <c r="E38" s="423" t="s">
        <v>375</v>
      </c>
      <c r="F38" s="424"/>
      <c r="G38" s="25"/>
      <c r="H38" s="502"/>
      <c r="I38" s="504"/>
      <c r="J38" s="31"/>
      <c r="K38" s="111" t="s">
        <v>284</v>
      </c>
      <c r="L38" s="30"/>
      <c r="M38" s="31"/>
      <c r="N38" s="31"/>
      <c r="O38" s="31"/>
      <c r="P38" s="31"/>
      <c r="Q38" s="31"/>
      <c r="R38" s="31"/>
      <c r="S38" s="31"/>
      <c r="T38" s="31"/>
      <c r="U38" s="31"/>
      <c r="V38" s="31"/>
      <c r="W38" s="31"/>
      <c r="X38" s="31"/>
      <c r="Y38" s="31"/>
      <c r="Z38" s="32"/>
    </row>
    <row r="39" spans="1:26" ht="24.75" customHeight="1" x14ac:dyDescent="0.2">
      <c r="A39" s="467"/>
      <c r="B39" s="424"/>
      <c r="C39" s="424"/>
      <c r="D39" s="142"/>
      <c r="E39" s="423" t="s">
        <v>376</v>
      </c>
      <c r="F39" s="424"/>
      <c r="G39" s="25"/>
      <c r="H39" s="502"/>
      <c r="I39" s="504"/>
      <c r="J39" s="31"/>
      <c r="K39" s="111" t="s">
        <v>377</v>
      </c>
      <c r="L39" s="30"/>
      <c r="M39" s="31"/>
      <c r="N39" s="31"/>
      <c r="O39" s="31"/>
      <c r="P39" s="31"/>
      <c r="Q39" s="31"/>
      <c r="R39" s="31"/>
      <c r="S39" s="31"/>
      <c r="T39" s="31"/>
      <c r="U39" s="31"/>
      <c r="V39" s="31"/>
      <c r="W39" s="31"/>
      <c r="X39" s="31"/>
      <c r="Y39" s="31"/>
      <c r="Z39" s="32"/>
    </row>
    <row r="40" spans="1:26" ht="31.5" customHeight="1" x14ac:dyDescent="0.2">
      <c r="A40" s="283">
        <v>196</v>
      </c>
      <c r="B40" s="423" t="s">
        <v>378</v>
      </c>
      <c r="C40" s="424"/>
      <c r="D40" s="512" t="s">
        <v>284</v>
      </c>
      <c r="E40" s="513"/>
      <c r="F40" s="293"/>
      <c r="G40" s="25"/>
      <c r="H40" s="280">
        <f>IF(OR(D40="  selecione uma opção",D40=""),0,1)</f>
        <v>0</v>
      </c>
      <c r="I40" s="285">
        <v>1</v>
      </c>
      <c r="J40" s="31"/>
      <c r="K40" s="111" t="s">
        <v>379</v>
      </c>
      <c r="L40" s="30"/>
      <c r="M40" s="31"/>
      <c r="N40" s="31"/>
      <c r="O40" s="31"/>
      <c r="P40" s="31"/>
      <c r="Q40" s="31"/>
      <c r="R40" s="31"/>
      <c r="S40" s="31"/>
      <c r="T40" s="31"/>
      <c r="U40" s="31"/>
      <c r="V40" s="31"/>
      <c r="W40" s="31"/>
      <c r="X40" s="31"/>
      <c r="Y40" s="31"/>
      <c r="Z40" s="32"/>
    </row>
    <row r="41" spans="1:26" ht="27" customHeight="1" x14ac:dyDescent="0.2">
      <c r="A41" s="283">
        <v>197</v>
      </c>
      <c r="B41" s="423" t="s">
        <v>380</v>
      </c>
      <c r="C41" s="424"/>
      <c r="D41" s="65" t="s">
        <v>265</v>
      </c>
      <c r="E41" s="496"/>
      <c r="F41" s="496"/>
      <c r="G41" s="25"/>
      <c r="H41" s="280">
        <f>IF(OR(D41="Selecione SIM OU NÃO",D41=""),0,1)</f>
        <v>0</v>
      </c>
      <c r="I41" s="285">
        <v>1</v>
      </c>
      <c r="J41" s="31"/>
      <c r="K41" s="111" t="s">
        <v>381</v>
      </c>
      <c r="L41" s="30"/>
      <c r="M41" s="31"/>
      <c r="N41" s="31"/>
      <c r="O41" s="31"/>
      <c r="P41" s="31"/>
      <c r="Q41" s="31"/>
      <c r="R41" s="31"/>
      <c r="S41" s="31"/>
      <c r="T41" s="31"/>
      <c r="U41" s="31"/>
      <c r="V41" s="31"/>
      <c r="W41" s="31"/>
      <c r="X41" s="31"/>
      <c r="Y41" s="31"/>
      <c r="Z41" s="32"/>
    </row>
    <row r="42" spans="1:26" ht="32.25" customHeight="1" x14ac:dyDescent="0.2">
      <c r="A42" s="283">
        <v>198</v>
      </c>
      <c r="B42" s="423" t="s">
        <v>382</v>
      </c>
      <c r="C42" s="424"/>
      <c r="D42" s="65" t="s">
        <v>265</v>
      </c>
      <c r="E42" s="496"/>
      <c r="F42" s="496"/>
      <c r="G42" s="25"/>
      <c r="H42" s="280">
        <f>IF(OR(D42="Selecione SIM OU NÃO",D42=""),0,1)</f>
        <v>0</v>
      </c>
      <c r="I42" s="285">
        <v>1</v>
      </c>
      <c r="J42" s="31"/>
      <c r="K42" s="31"/>
      <c r="L42" s="30"/>
      <c r="M42" s="31"/>
      <c r="N42" s="31"/>
      <c r="O42" s="31"/>
      <c r="P42" s="31"/>
      <c r="Q42" s="31"/>
      <c r="R42" s="31"/>
      <c r="S42" s="31"/>
      <c r="T42" s="31"/>
      <c r="U42" s="31"/>
      <c r="V42" s="31"/>
      <c r="W42" s="31"/>
      <c r="X42" s="31"/>
      <c r="Y42" s="31"/>
      <c r="Z42" s="32"/>
    </row>
    <row r="43" spans="1:26" ht="48.75" customHeight="1" x14ac:dyDescent="0.2">
      <c r="A43" s="494"/>
      <c r="B43" s="494"/>
      <c r="C43" s="494"/>
      <c r="D43" s="288" t="s">
        <v>364</v>
      </c>
      <c r="E43" s="496"/>
      <c r="F43" s="496"/>
      <c r="G43" s="496"/>
      <c r="H43" s="289"/>
      <c r="I43" s="290"/>
      <c r="J43" s="31"/>
      <c r="K43" s="31"/>
      <c r="L43" s="30"/>
      <c r="M43" s="31"/>
      <c r="N43" s="31"/>
      <c r="O43" s="31"/>
      <c r="P43" s="31"/>
      <c r="Q43" s="31"/>
      <c r="R43" s="31"/>
      <c r="S43" s="31"/>
      <c r="T43" s="31"/>
      <c r="U43" s="31"/>
      <c r="V43" s="31"/>
      <c r="W43" s="31"/>
      <c r="X43" s="31"/>
      <c r="Y43" s="31"/>
      <c r="Z43" s="32"/>
    </row>
    <row r="44" spans="1:26" ht="27" customHeight="1" x14ac:dyDescent="0.2">
      <c r="A44" s="493">
        <v>199</v>
      </c>
      <c r="B44" s="466" t="s">
        <v>383</v>
      </c>
      <c r="C44" s="467"/>
      <c r="D44" s="65" t="s">
        <v>135</v>
      </c>
      <c r="E44" s="423" t="s">
        <v>384</v>
      </c>
      <c r="F44" s="424"/>
      <c r="G44" s="25"/>
      <c r="H44" s="501">
        <f>IF(OR(D44&lt;&gt;"",D45&lt;&gt;"",D46&lt;&gt;"",D47&lt;&gt;"",D48&lt;&gt;"",D49&lt;&gt;"",D50&lt;&gt;"",D51&lt;&gt;"",D52&lt;&gt;"",D53&lt;&gt;"",D54&lt;&gt;""),1,0)</f>
        <v>1</v>
      </c>
      <c r="I44" s="503">
        <v>1</v>
      </c>
      <c r="J44" s="31"/>
      <c r="K44" s="31"/>
      <c r="L44" s="30"/>
      <c r="M44" s="31"/>
      <c r="N44" s="31"/>
      <c r="O44" s="31"/>
      <c r="P44" s="31"/>
      <c r="Q44" s="31"/>
      <c r="R44" s="31"/>
      <c r="S44" s="31"/>
      <c r="T44" s="31"/>
      <c r="U44" s="31"/>
      <c r="V44" s="31"/>
      <c r="W44" s="31"/>
      <c r="X44" s="31"/>
      <c r="Y44" s="31"/>
      <c r="Z44" s="32"/>
    </row>
    <row r="45" spans="1:26" ht="27" customHeight="1" x14ac:dyDescent="0.2">
      <c r="A45" s="467"/>
      <c r="B45" s="467"/>
      <c r="C45" s="467"/>
      <c r="D45" s="65" t="s">
        <v>135</v>
      </c>
      <c r="E45" s="423" t="s">
        <v>385</v>
      </c>
      <c r="F45" s="424"/>
      <c r="G45" s="25"/>
      <c r="H45" s="502"/>
      <c r="I45" s="504"/>
      <c r="J45" s="31"/>
      <c r="K45" s="31"/>
      <c r="L45" s="30"/>
      <c r="M45" s="31"/>
      <c r="N45" s="31"/>
      <c r="O45" s="31"/>
      <c r="P45" s="31"/>
      <c r="Q45" s="31"/>
      <c r="R45" s="31"/>
      <c r="S45" s="31"/>
      <c r="T45" s="31"/>
      <c r="U45" s="31"/>
      <c r="V45" s="31"/>
      <c r="W45" s="31"/>
      <c r="X45" s="31"/>
      <c r="Y45" s="31"/>
      <c r="Z45" s="32"/>
    </row>
    <row r="46" spans="1:26" ht="32.25" customHeight="1" x14ac:dyDescent="0.2">
      <c r="A46" s="467"/>
      <c r="B46" s="467"/>
      <c r="C46" s="467"/>
      <c r="D46" s="65" t="s">
        <v>135</v>
      </c>
      <c r="E46" s="423" t="s">
        <v>386</v>
      </c>
      <c r="F46" s="424"/>
      <c r="G46" s="25"/>
      <c r="H46" s="502"/>
      <c r="I46" s="504"/>
      <c r="J46" s="31"/>
      <c r="K46" s="31"/>
      <c r="L46" s="30"/>
      <c r="M46" s="31"/>
      <c r="N46" s="31"/>
      <c r="O46" s="31"/>
      <c r="P46" s="31"/>
      <c r="Q46" s="31"/>
      <c r="R46" s="31"/>
      <c r="S46" s="31"/>
      <c r="T46" s="31"/>
      <c r="U46" s="31"/>
      <c r="V46" s="31"/>
      <c r="W46" s="31"/>
      <c r="X46" s="31"/>
      <c r="Y46" s="31"/>
      <c r="Z46" s="32"/>
    </row>
    <row r="47" spans="1:26" ht="38.25" customHeight="1" x14ac:dyDescent="0.2">
      <c r="A47" s="467"/>
      <c r="B47" s="467"/>
      <c r="C47" s="467"/>
      <c r="D47" s="142"/>
      <c r="E47" s="423" t="s">
        <v>387</v>
      </c>
      <c r="F47" s="424"/>
      <c r="G47" s="25"/>
      <c r="H47" s="502"/>
      <c r="I47" s="504"/>
      <c r="J47" s="31"/>
      <c r="K47" s="31"/>
      <c r="L47" s="30"/>
      <c r="M47" s="31"/>
      <c r="N47" s="31"/>
      <c r="O47" s="31"/>
      <c r="P47" s="31"/>
      <c r="Q47" s="31"/>
      <c r="R47" s="31"/>
      <c r="S47" s="31"/>
      <c r="T47" s="31"/>
      <c r="U47" s="31"/>
      <c r="V47" s="31"/>
      <c r="W47" s="31"/>
      <c r="X47" s="31"/>
      <c r="Y47" s="31"/>
      <c r="Z47" s="32"/>
    </row>
    <row r="48" spans="1:26" ht="27" customHeight="1" x14ac:dyDescent="0.2">
      <c r="A48" s="467"/>
      <c r="B48" s="467"/>
      <c r="C48" s="467"/>
      <c r="D48" s="142"/>
      <c r="E48" s="423" t="s">
        <v>388</v>
      </c>
      <c r="F48" s="424"/>
      <c r="G48" s="25"/>
      <c r="H48" s="502"/>
      <c r="I48" s="504"/>
      <c r="J48" s="31"/>
      <c r="K48" s="31"/>
      <c r="L48" s="30"/>
      <c r="M48" s="31"/>
      <c r="N48" s="31"/>
      <c r="O48" s="31"/>
      <c r="P48" s="31"/>
      <c r="Q48" s="31"/>
      <c r="R48" s="31"/>
      <c r="S48" s="31"/>
      <c r="T48" s="31"/>
      <c r="U48" s="31"/>
      <c r="V48" s="31"/>
      <c r="W48" s="31"/>
      <c r="X48" s="31"/>
      <c r="Y48" s="31"/>
      <c r="Z48" s="32"/>
    </row>
    <row r="49" spans="1:26" ht="33.75" customHeight="1" x14ac:dyDescent="0.2">
      <c r="A49" s="467"/>
      <c r="B49" s="467"/>
      <c r="C49" s="467"/>
      <c r="D49" s="142"/>
      <c r="E49" s="423" t="s">
        <v>389</v>
      </c>
      <c r="F49" s="424"/>
      <c r="G49" s="25"/>
      <c r="H49" s="502"/>
      <c r="I49" s="504"/>
      <c r="J49" s="31"/>
      <c r="K49" s="31"/>
      <c r="L49" s="30"/>
      <c r="M49" s="31"/>
      <c r="N49" s="31"/>
      <c r="O49" s="31"/>
      <c r="P49" s="31"/>
      <c r="Q49" s="31"/>
      <c r="R49" s="31"/>
      <c r="S49" s="31"/>
      <c r="T49" s="31"/>
      <c r="U49" s="31"/>
      <c r="V49" s="31"/>
      <c r="W49" s="31"/>
      <c r="X49" s="31"/>
      <c r="Y49" s="31"/>
      <c r="Z49" s="32"/>
    </row>
    <row r="50" spans="1:26" ht="27" customHeight="1" x14ac:dyDescent="0.2">
      <c r="A50" s="467"/>
      <c r="B50" s="467"/>
      <c r="C50" s="467"/>
      <c r="D50" s="142"/>
      <c r="E50" s="423" t="s">
        <v>390</v>
      </c>
      <c r="F50" s="424"/>
      <c r="G50" s="25"/>
      <c r="H50" s="502"/>
      <c r="I50" s="504"/>
      <c r="J50" s="31"/>
      <c r="K50" s="31"/>
      <c r="L50" s="30"/>
      <c r="M50" s="31"/>
      <c r="N50" s="31"/>
      <c r="O50" s="31"/>
      <c r="P50" s="31"/>
      <c r="Q50" s="31"/>
      <c r="R50" s="31"/>
      <c r="S50" s="31"/>
      <c r="T50" s="31"/>
      <c r="U50" s="31"/>
      <c r="V50" s="31"/>
      <c r="W50" s="31"/>
      <c r="X50" s="31"/>
      <c r="Y50" s="31"/>
      <c r="Z50" s="32"/>
    </row>
    <row r="51" spans="1:26" ht="27" customHeight="1" x14ac:dyDescent="0.2">
      <c r="A51" s="467"/>
      <c r="B51" s="467"/>
      <c r="C51" s="467"/>
      <c r="D51" s="142"/>
      <c r="E51" s="423" t="s">
        <v>391</v>
      </c>
      <c r="F51" s="424"/>
      <c r="G51" s="25"/>
      <c r="H51" s="502"/>
      <c r="I51" s="504"/>
      <c r="J51" s="31"/>
      <c r="K51" s="31"/>
      <c r="L51" s="30"/>
      <c r="M51" s="31"/>
      <c r="N51" s="31"/>
      <c r="O51" s="31"/>
      <c r="P51" s="31"/>
      <c r="Q51" s="31"/>
      <c r="R51" s="31"/>
      <c r="S51" s="31"/>
      <c r="T51" s="31"/>
      <c r="U51" s="31"/>
      <c r="V51" s="31"/>
      <c r="W51" s="31"/>
      <c r="X51" s="31"/>
      <c r="Y51" s="31"/>
      <c r="Z51" s="32"/>
    </row>
    <row r="52" spans="1:26" ht="32.25" customHeight="1" x14ac:dyDescent="0.2">
      <c r="A52" s="467"/>
      <c r="B52" s="467"/>
      <c r="C52" s="467"/>
      <c r="D52" s="142"/>
      <c r="E52" s="423" t="s">
        <v>392</v>
      </c>
      <c r="F52" s="424"/>
      <c r="G52" s="25"/>
      <c r="H52" s="502"/>
      <c r="I52" s="504"/>
      <c r="J52" s="31"/>
      <c r="K52" s="31"/>
      <c r="L52" s="30"/>
      <c r="M52" s="31"/>
      <c r="N52" s="31"/>
      <c r="O52" s="31"/>
      <c r="P52" s="31"/>
      <c r="Q52" s="31"/>
      <c r="R52" s="31"/>
      <c r="S52" s="31"/>
      <c r="T52" s="31"/>
      <c r="U52" s="31"/>
      <c r="V52" s="31"/>
      <c r="W52" s="31"/>
      <c r="X52" s="31"/>
      <c r="Y52" s="31"/>
      <c r="Z52" s="32"/>
    </row>
    <row r="53" spans="1:26" ht="27" customHeight="1" x14ac:dyDescent="0.2">
      <c r="A53" s="467"/>
      <c r="B53" s="467"/>
      <c r="C53" s="467"/>
      <c r="D53" s="142"/>
      <c r="E53" s="423" t="s">
        <v>393</v>
      </c>
      <c r="F53" s="424"/>
      <c r="G53" s="25"/>
      <c r="H53" s="502"/>
      <c r="I53" s="504"/>
      <c r="J53" s="31"/>
      <c r="K53" s="31"/>
      <c r="L53" s="30"/>
      <c r="M53" s="31"/>
      <c r="N53" s="31"/>
      <c r="O53" s="31"/>
      <c r="P53" s="31"/>
      <c r="Q53" s="31"/>
      <c r="R53" s="31"/>
      <c r="S53" s="31"/>
      <c r="T53" s="31"/>
      <c r="U53" s="31"/>
      <c r="V53" s="31"/>
      <c r="W53" s="31"/>
      <c r="X53" s="31"/>
      <c r="Y53" s="31"/>
      <c r="Z53" s="32"/>
    </row>
    <row r="54" spans="1:26" ht="27" customHeight="1" x14ac:dyDescent="0.2">
      <c r="A54" s="467"/>
      <c r="B54" s="467"/>
      <c r="C54" s="467"/>
      <c r="D54" s="142"/>
      <c r="E54" s="423" t="s">
        <v>394</v>
      </c>
      <c r="F54" s="424"/>
      <c r="G54" s="25"/>
      <c r="H54" s="502"/>
      <c r="I54" s="504"/>
      <c r="J54" s="31"/>
      <c r="K54" s="31"/>
      <c r="L54" s="30"/>
      <c r="M54" s="31"/>
      <c r="N54" s="31"/>
      <c r="O54" s="31"/>
      <c r="P54" s="31"/>
      <c r="Q54" s="31"/>
      <c r="R54" s="31"/>
      <c r="S54" s="31"/>
      <c r="T54" s="31"/>
      <c r="U54" s="31"/>
      <c r="V54" s="31"/>
      <c r="W54" s="31"/>
      <c r="X54" s="31"/>
      <c r="Y54" s="31"/>
      <c r="Z54" s="32"/>
    </row>
    <row r="55" spans="1:26" ht="34.5" customHeight="1" x14ac:dyDescent="0.2">
      <c r="A55" s="493">
        <v>200</v>
      </c>
      <c r="B55" s="466" t="s">
        <v>395</v>
      </c>
      <c r="C55" s="467"/>
      <c r="D55" s="142"/>
      <c r="E55" s="423" t="s">
        <v>396</v>
      </c>
      <c r="F55" s="424"/>
      <c r="G55" s="25"/>
      <c r="H55" s="501">
        <f>IF(OR(D55&lt;&gt;"",D56&lt;&gt;"",D57&lt;&gt;"",D58&lt;&gt;"",D59&lt;&gt;""),1,0)</f>
        <v>1</v>
      </c>
      <c r="I55" s="503">
        <v>1</v>
      </c>
      <c r="J55" s="31"/>
      <c r="K55" s="31"/>
      <c r="L55" s="30"/>
      <c r="M55" s="31"/>
      <c r="N55" s="31"/>
      <c r="O55" s="31"/>
      <c r="P55" s="31"/>
      <c r="Q55" s="31"/>
      <c r="R55" s="31"/>
      <c r="S55" s="31"/>
      <c r="T55" s="31"/>
      <c r="U55" s="31"/>
      <c r="V55" s="31"/>
      <c r="W55" s="31"/>
      <c r="X55" s="31"/>
      <c r="Y55" s="31"/>
      <c r="Z55" s="32"/>
    </row>
    <row r="56" spans="1:26" ht="36" customHeight="1" x14ac:dyDescent="0.2">
      <c r="A56" s="467"/>
      <c r="B56" s="467"/>
      <c r="C56" s="467"/>
      <c r="D56" s="65" t="s">
        <v>135</v>
      </c>
      <c r="E56" s="423" t="s">
        <v>397</v>
      </c>
      <c r="F56" s="424"/>
      <c r="G56" s="25"/>
      <c r="H56" s="502"/>
      <c r="I56" s="504"/>
      <c r="J56" s="31"/>
      <c r="K56" s="31"/>
      <c r="L56" s="30"/>
      <c r="M56" s="31"/>
      <c r="N56" s="31"/>
      <c r="O56" s="31"/>
      <c r="P56" s="31"/>
      <c r="Q56" s="31"/>
      <c r="R56" s="31"/>
      <c r="S56" s="31"/>
      <c r="T56" s="31"/>
      <c r="U56" s="31"/>
      <c r="V56" s="31"/>
      <c r="W56" s="31"/>
      <c r="X56" s="31"/>
      <c r="Y56" s="31"/>
      <c r="Z56" s="32"/>
    </row>
    <row r="57" spans="1:26" ht="50.25" customHeight="1" x14ac:dyDescent="0.2">
      <c r="A57" s="467"/>
      <c r="B57" s="467"/>
      <c r="C57" s="467"/>
      <c r="D57" s="142"/>
      <c r="E57" s="423" t="s">
        <v>398</v>
      </c>
      <c r="F57" s="424"/>
      <c r="G57" s="25"/>
      <c r="H57" s="502"/>
      <c r="I57" s="504"/>
      <c r="J57" s="31"/>
      <c r="K57" s="31"/>
      <c r="L57" s="30"/>
      <c r="M57" s="31"/>
      <c r="N57" s="31"/>
      <c r="O57" s="31"/>
      <c r="P57" s="31"/>
      <c r="Q57" s="31"/>
      <c r="R57" s="31"/>
      <c r="S57" s="31"/>
      <c r="T57" s="31"/>
      <c r="U57" s="31"/>
      <c r="V57" s="31"/>
      <c r="W57" s="31"/>
      <c r="X57" s="31"/>
      <c r="Y57" s="31"/>
      <c r="Z57" s="32"/>
    </row>
    <row r="58" spans="1:26" ht="37.5" customHeight="1" x14ac:dyDescent="0.2">
      <c r="A58" s="467"/>
      <c r="B58" s="467"/>
      <c r="C58" s="467"/>
      <c r="D58" s="142"/>
      <c r="E58" s="423" t="s">
        <v>399</v>
      </c>
      <c r="F58" s="424"/>
      <c r="G58" s="25"/>
      <c r="H58" s="502"/>
      <c r="I58" s="504"/>
      <c r="J58" s="31"/>
      <c r="K58" s="31"/>
      <c r="L58" s="30"/>
      <c r="M58" s="31"/>
      <c r="N58" s="31"/>
      <c r="O58" s="31"/>
      <c r="P58" s="31"/>
      <c r="Q58" s="31"/>
      <c r="R58" s="31"/>
      <c r="S58" s="31"/>
      <c r="T58" s="31"/>
      <c r="U58" s="31"/>
      <c r="V58" s="31"/>
      <c r="W58" s="31"/>
      <c r="X58" s="31"/>
      <c r="Y58" s="31"/>
      <c r="Z58" s="32"/>
    </row>
    <row r="59" spans="1:26" ht="27" customHeight="1" x14ac:dyDescent="0.2">
      <c r="A59" s="467"/>
      <c r="B59" s="467"/>
      <c r="C59" s="467"/>
      <c r="D59" s="142"/>
      <c r="E59" s="423" t="s">
        <v>400</v>
      </c>
      <c r="F59" s="424"/>
      <c r="G59" s="25"/>
      <c r="H59" s="502"/>
      <c r="I59" s="504"/>
      <c r="J59" s="31"/>
      <c r="K59" s="31"/>
      <c r="L59" s="30"/>
      <c r="M59" s="31"/>
      <c r="N59" s="31"/>
      <c r="O59" s="31"/>
      <c r="P59" s="31"/>
      <c r="Q59" s="31"/>
      <c r="R59" s="31"/>
      <c r="S59" s="31"/>
      <c r="T59" s="31"/>
      <c r="U59" s="31"/>
      <c r="V59" s="31"/>
      <c r="W59" s="31"/>
      <c r="X59" s="31"/>
      <c r="Y59" s="31"/>
      <c r="Z59" s="32"/>
    </row>
    <row r="60" spans="1:26" ht="27" customHeight="1" x14ac:dyDescent="0.2">
      <c r="A60" s="493">
        <v>201</v>
      </c>
      <c r="B60" s="423" t="s">
        <v>401</v>
      </c>
      <c r="C60" s="424"/>
      <c r="D60" s="65" t="s">
        <v>135</v>
      </c>
      <c r="E60" s="423" t="s">
        <v>402</v>
      </c>
      <c r="F60" s="424"/>
      <c r="G60" s="25"/>
      <c r="H60" s="501">
        <f>IF(OR(D60&lt;&gt;"",D61&lt;&gt;"",D62&lt;&gt;"",D63&lt;&gt;""),1,0)</f>
        <v>1</v>
      </c>
      <c r="I60" s="503">
        <v>1</v>
      </c>
      <c r="J60" s="31"/>
      <c r="K60" s="31"/>
      <c r="L60" s="30"/>
      <c r="M60" s="31"/>
      <c r="N60" s="31"/>
      <c r="O60" s="31"/>
      <c r="P60" s="31"/>
      <c r="Q60" s="31"/>
      <c r="R60" s="31"/>
      <c r="S60" s="31"/>
      <c r="T60" s="31"/>
      <c r="U60" s="31"/>
      <c r="V60" s="31"/>
      <c r="W60" s="31"/>
      <c r="X60" s="31"/>
      <c r="Y60" s="31"/>
      <c r="Z60" s="32"/>
    </row>
    <row r="61" spans="1:26" ht="27" customHeight="1" x14ac:dyDescent="0.2">
      <c r="A61" s="467"/>
      <c r="B61" s="424"/>
      <c r="C61" s="424"/>
      <c r="D61" s="142"/>
      <c r="E61" s="423" t="s">
        <v>403</v>
      </c>
      <c r="F61" s="424"/>
      <c r="G61" s="25"/>
      <c r="H61" s="502"/>
      <c r="I61" s="504"/>
      <c r="J61" s="31"/>
      <c r="K61" s="31"/>
      <c r="L61" s="30"/>
      <c r="M61" s="31"/>
      <c r="N61" s="31"/>
      <c r="O61" s="31"/>
      <c r="P61" s="31"/>
      <c r="Q61" s="31"/>
      <c r="R61" s="31"/>
      <c r="S61" s="31"/>
      <c r="T61" s="31"/>
      <c r="U61" s="31"/>
      <c r="V61" s="31"/>
      <c r="W61" s="31"/>
      <c r="X61" s="31"/>
      <c r="Y61" s="31"/>
      <c r="Z61" s="32"/>
    </row>
    <row r="62" spans="1:26" ht="35.25" customHeight="1" x14ac:dyDescent="0.2">
      <c r="A62" s="467"/>
      <c r="B62" s="424"/>
      <c r="C62" s="424"/>
      <c r="D62" s="142"/>
      <c r="E62" s="423" t="s">
        <v>404</v>
      </c>
      <c r="F62" s="424"/>
      <c r="G62" s="25"/>
      <c r="H62" s="502"/>
      <c r="I62" s="504"/>
      <c r="J62" s="31"/>
      <c r="K62" s="31"/>
      <c r="L62" s="30"/>
      <c r="M62" s="31"/>
      <c r="N62" s="31"/>
      <c r="O62" s="31"/>
      <c r="P62" s="31"/>
      <c r="Q62" s="31"/>
      <c r="R62" s="31"/>
      <c r="S62" s="31"/>
      <c r="T62" s="31"/>
      <c r="U62" s="31"/>
      <c r="V62" s="31"/>
      <c r="W62" s="31"/>
      <c r="X62" s="31"/>
      <c r="Y62" s="31"/>
      <c r="Z62" s="32"/>
    </row>
    <row r="63" spans="1:26" ht="33.75" customHeight="1" x14ac:dyDescent="0.2">
      <c r="A63" s="467"/>
      <c r="B63" s="424"/>
      <c r="C63" s="424"/>
      <c r="D63" s="142"/>
      <c r="E63" s="423" t="s">
        <v>405</v>
      </c>
      <c r="F63" s="424"/>
      <c r="G63" s="25"/>
      <c r="H63" s="502"/>
      <c r="I63" s="504"/>
      <c r="J63" s="31"/>
      <c r="K63" s="31"/>
      <c r="L63" s="30"/>
      <c r="M63" s="31"/>
      <c r="N63" s="31"/>
      <c r="O63" s="31"/>
      <c r="P63" s="31"/>
      <c r="Q63" s="31"/>
      <c r="R63" s="31"/>
      <c r="S63" s="31"/>
      <c r="T63" s="31"/>
      <c r="U63" s="31"/>
      <c r="V63" s="31"/>
      <c r="W63" s="31"/>
      <c r="X63" s="31"/>
      <c r="Y63" s="31"/>
      <c r="Z63" s="32"/>
    </row>
    <row r="64" spans="1:26" ht="36" customHeight="1" x14ac:dyDescent="0.2">
      <c r="A64" s="283">
        <v>202</v>
      </c>
      <c r="B64" s="423" t="s">
        <v>406</v>
      </c>
      <c r="C64" s="424"/>
      <c r="D64" s="65" t="s">
        <v>265</v>
      </c>
      <c r="E64" s="496"/>
      <c r="F64" s="496"/>
      <c r="G64" s="25"/>
      <c r="H64" s="280">
        <f>IF(OR(D64="Selecione SIM OU NÃO",D64=""),0,1)</f>
        <v>0</v>
      </c>
      <c r="I64" s="285">
        <v>1</v>
      </c>
      <c r="J64" s="31"/>
      <c r="K64" s="31"/>
      <c r="L64" s="30"/>
      <c r="M64" s="31"/>
      <c r="N64" s="31"/>
      <c r="O64" s="31"/>
      <c r="P64" s="31"/>
      <c r="Q64" s="31"/>
      <c r="R64" s="31"/>
      <c r="S64" s="31"/>
      <c r="T64" s="31"/>
      <c r="U64" s="31"/>
      <c r="V64" s="31"/>
      <c r="W64" s="31"/>
      <c r="X64" s="31"/>
      <c r="Y64" s="31"/>
      <c r="Z64" s="32"/>
    </row>
    <row r="65" spans="1:26" ht="81.75" customHeight="1" x14ac:dyDescent="0.2">
      <c r="A65" s="283">
        <v>203</v>
      </c>
      <c r="B65" s="423" t="s">
        <v>407</v>
      </c>
      <c r="C65" s="424"/>
      <c r="D65" s="490"/>
      <c r="E65" s="490"/>
      <c r="F65" s="490"/>
      <c r="G65" s="490"/>
      <c r="H65" s="280">
        <v>0</v>
      </c>
      <c r="I65" s="285">
        <v>1</v>
      </c>
      <c r="J65" s="31"/>
      <c r="K65" s="31"/>
      <c r="L65" s="30"/>
      <c r="M65" s="31"/>
      <c r="N65" s="31"/>
      <c r="O65" s="31"/>
      <c r="P65" s="31"/>
      <c r="Q65" s="31"/>
      <c r="R65" s="31"/>
      <c r="S65" s="31"/>
      <c r="T65" s="31"/>
      <c r="U65" s="31"/>
      <c r="V65" s="31"/>
      <c r="W65" s="31"/>
      <c r="X65" s="31"/>
      <c r="Y65" s="31"/>
      <c r="Z65" s="32"/>
    </row>
    <row r="66" spans="1:26" ht="48.75" customHeight="1" x14ac:dyDescent="0.2">
      <c r="A66" s="494"/>
      <c r="B66" s="494"/>
      <c r="C66" s="494"/>
      <c r="D66" s="288" t="s">
        <v>364</v>
      </c>
      <c r="E66" s="518"/>
      <c r="F66" s="518"/>
      <c r="G66" s="518"/>
      <c r="H66" s="289"/>
      <c r="I66" s="290"/>
      <c r="J66" s="31"/>
      <c r="K66" s="31"/>
      <c r="L66" s="30"/>
      <c r="M66" s="31"/>
      <c r="N66" s="31"/>
      <c r="O66" s="31"/>
      <c r="P66" s="31"/>
      <c r="Q66" s="31"/>
      <c r="R66" s="31"/>
      <c r="S66" s="31"/>
      <c r="T66" s="31"/>
      <c r="U66" s="31"/>
      <c r="V66" s="31"/>
      <c r="W66" s="31"/>
      <c r="X66" s="31"/>
      <c r="Y66" s="31"/>
      <c r="Z66" s="32"/>
    </row>
    <row r="67" spans="1:26" ht="29.25" customHeight="1" x14ac:dyDescent="0.2">
      <c r="A67" s="493">
        <v>204</v>
      </c>
      <c r="B67" s="147" t="s">
        <v>408</v>
      </c>
      <c r="C67" s="294"/>
      <c r="D67" s="65" t="s">
        <v>135</v>
      </c>
      <c r="E67" s="423" t="s">
        <v>409</v>
      </c>
      <c r="F67" s="424"/>
      <c r="G67" s="25"/>
      <c r="H67" s="501">
        <f>IF(OR(D67&lt;&gt;"",D68&lt;&gt;"",D69&lt;&gt;"",D70&lt;&gt;"",D71&lt;&gt;"",D72&lt;&gt;""),1,0)</f>
        <v>1</v>
      </c>
      <c r="I67" s="503">
        <v>1</v>
      </c>
      <c r="J67" s="499" t="s">
        <v>410</v>
      </c>
      <c r="K67" s="31"/>
      <c r="L67" s="30"/>
      <c r="M67" s="31"/>
      <c r="N67" s="31"/>
      <c r="O67" s="31"/>
      <c r="P67" s="31"/>
      <c r="Q67" s="31"/>
      <c r="R67" s="31"/>
      <c r="S67" s="31"/>
      <c r="T67" s="31"/>
      <c r="U67" s="31"/>
      <c r="V67" s="31"/>
      <c r="W67" s="31"/>
      <c r="X67" s="31"/>
      <c r="Y67" s="31"/>
      <c r="Z67" s="32"/>
    </row>
    <row r="68" spans="1:26" ht="29.25" customHeight="1" x14ac:dyDescent="0.2">
      <c r="A68" s="467"/>
      <c r="B68" s="294"/>
      <c r="C68" s="294"/>
      <c r="D68" s="142"/>
      <c r="E68" s="423" t="s">
        <v>411</v>
      </c>
      <c r="F68" s="424"/>
      <c r="G68" s="25"/>
      <c r="H68" s="502"/>
      <c r="I68" s="504"/>
      <c r="J68" s="500"/>
      <c r="K68" s="31"/>
      <c r="L68" s="30"/>
      <c r="M68" s="31"/>
      <c r="N68" s="31"/>
      <c r="O68" s="31"/>
      <c r="P68" s="31"/>
      <c r="Q68" s="31"/>
      <c r="R68" s="31"/>
      <c r="S68" s="31"/>
      <c r="T68" s="31"/>
      <c r="U68" s="31"/>
      <c r="V68" s="31"/>
      <c r="W68" s="31"/>
      <c r="X68" s="31"/>
      <c r="Y68" s="31"/>
      <c r="Z68" s="32"/>
    </row>
    <row r="69" spans="1:26" ht="29.25" customHeight="1" x14ac:dyDescent="0.2">
      <c r="A69" s="467"/>
      <c r="B69" s="294"/>
      <c r="C69" s="294"/>
      <c r="D69" s="142"/>
      <c r="E69" s="423" t="s">
        <v>412</v>
      </c>
      <c r="F69" s="424"/>
      <c r="G69" s="25"/>
      <c r="H69" s="502"/>
      <c r="I69" s="504"/>
      <c r="J69" s="500"/>
      <c r="K69" s="31"/>
      <c r="L69" s="30"/>
      <c r="M69" s="31"/>
      <c r="N69" s="31"/>
      <c r="O69" s="31"/>
      <c r="P69" s="31"/>
      <c r="Q69" s="31"/>
      <c r="R69" s="31"/>
      <c r="S69" s="31"/>
      <c r="T69" s="31"/>
      <c r="U69" s="31"/>
      <c r="V69" s="31"/>
      <c r="W69" s="31"/>
      <c r="X69" s="31"/>
      <c r="Y69" s="31"/>
      <c r="Z69" s="32"/>
    </row>
    <row r="70" spans="1:26" ht="29.25" customHeight="1" x14ac:dyDescent="0.2">
      <c r="A70" s="467"/>
      <c r="B70" s="294"/>
      <c r="C70" s="294"/>
      <c r="D70" s="142"/>
      <c r="E70" s="423" t="s">
        <v>413</v>
      </c>
      <c r="F70" s="424"/>
      <c r="G70" s="25"/>
      <c r="H70" s="502"/>
      <c r="I70" s="504"/>
      <c r="J70" s="500"/>
      <c r="K70" s="31"/>
      <c r="L70" s="30"/>
      <c r="M70" s="31"/>
      <c r="N70" s="31"/>
      <c r="O70" s="31"/>
      <c r="P70" s="31"/>
      <c r="Q70" s="31"/>
      <c r="R70" s="31"/>
      <c r="S70" s="31"/>
      <c r="T70" s="31"/>
      <c r="U70" s="31"/>
      <c r="V70" s="31"/>
      <c r="W70" s="31"/>
      <c r="X70" s="31"/>
      <c r="Y70" s="31"/>
      <c r="Z70" s="32"/>
    </row>
    <row r="71" spans="1:26" ht="110.1" customHeight="1" x14ac:dyDescent="0.2">
      <c r="A71" s="467"/>
      <c r="B71" s="294"/>
      <c r="C71" s="294"/>
      <c r="D71" s="142"/>
      <c r="E71" s="147" t="s">
        <v>414</v>
      </c>
      <c r="F71" s="491"/>
      <c r="G71" s="491"/>
      <c r="H71" s="502"/>
      <c r="I71" s="504"/>
      <c r="J71" s="500"/>
      <c r="K71" s="31"/>
      <c r="L71" s="30"/>
      <c r="M71" s="31"/>
      <c r="N71" s="31"/>
      <c r="O71" s="31"/>
      <c r="P71" s="31"/>
      <c r="Q71" s="31"/>
      <c r="R71" s="31"/>
      <c r="S71" s="31"/>
      <c r="T71" s="31"/>
      <c r="U71" s="31"/>
      <c r="V71" s="31"/>
      <c r="W71" s="31"/>
      <c r="X71" s="31"/>
      <c r="Y71" s="31"/>
      <c r="Z71" s="32"/>
    </row>
    <row r="72" spans="1:26" ht="25.5" customHeight="1" x14ac:dyDescent="0.2">
      <c r="A72" s="467"/>
      <c r="B72" s="294"/>
      <c r="C72" s="294"/>
      <c r="D72" s="142"/>
      <c r="E72" s="423" t="s">
        <v>415</v>
      </c>
      <c r="F72" s="424"/>
      <c r="G72" s="25"/>
      <c r="H72" s="502"/>
      <c r="I72" s="504"/>
      <c r="J72" s="500"/>
      <c r="K72" s="31"/>
      <c r="L72" s="30"/>
      <c r="M72" s="31"/>
      <c r="N72" s="31"/>
      <c r="O72" s="31"/>
      <c r="P72" s="31"/>
      <c r="Q72" s="31"/>
      <c r="R72" s="31"/>
      <c r="S72" s="31"/>
      <c r="T72" s="31"/>
      <c r="U72" s="31"/>
      <c r="V72" s="31"/>
      <c r="W72" s="31"/>
      <c r="X72" s="31"/>
      <c r="Y72" s="31"/>
      <c r="Z72" s="32"/>
    </row>
    <row r="73" spans="1:26" ht="27.75" customHeight="1" x14ac:dyDescent="0.2">
      <c r="A73" s="283">
        <v>205</v>
      </c>
      <c r="B73" s="423" t="s">
        <v>416</v>
      </c>
      <c r="C73" s="424"/>
      <c r="D73" s="210"/>
      <c r="E73" s="494"/>
      <c r="F73" s="494"/>
      <c r="G73" s="25"/>
      <c r="H73" s="280">
        <f>COUNTIF(D73,"&gt;=0")</f>
        <v>0</v>
      </c>
      <c r="I73" s="285">
        <v>1</v>
      </c>
      <c r="J73" s="111" t="s">
        <v>18</v>
      </c>
      <c r="K73" s="31"/>
      <c r="L73" s="30"/>
      <c r="M73" s="31"/>
      <c r="N73" s="31"/>
      <c r="O73" s="31"/>
      <c r="P73" s="31"/>
      <c r="Q73" s="31"/>
      <c r="R73" s="31"/>
      <c r="S73" s="31"/>
      <c r="T73" s="31"/>
      <c r="U73" s="31"/>
      <c r="V73" s="31"/>
      <c r="W73" s="31"/>
      <c r="X73" s="31"/>
      <c r="Y73" s="31"/>
      <c r="Z73" s="32"/>
    </row>
    <row r="74" spans="1:26" ht="27.75" customHeight="1" x14ac:dyDescent="0.2">
      <c r="A74" s="283">
        <v>206</v>
      </c>
      <c r="B74" s="423" t="s">
        <v>417</v>
      </c>
      <c r="C74" s="424"/>
      <c r="D74" s="210"/>
      <c r="E74" s="494"/>
      <c r="F74" s="494"/>
      <c r="G74" s="25"/>
      <c r="H74" s="280">
        <f>COUNTIF(D74,"&gt;=0")</f>
        <v>0</v>
      </c>
      <c r="I74" s="285">
        <v>1</v>
      </c>
      <c r="J74" s="111" t="s">
        <v>18</v>
      </c>
      <c r="K74" s="31"/>
      <c r="L74" s="30"/>
      <c r="M74" s="31"/>
      <c r="N74" s="31"/>
      <c r="O74" s="31"/>
      <c r="P74" s="31"/>
      <c r="Q74" s="31"/>
      <c r="R74" s="31"/>
      <c r="S74" s="31"/>
      <c r="T74" s="31"/>
      <c r="U74" s="31"/>
      <c r="V74" s="31"/>
      <c r="W74" s="31"/>
      <c r="X74" s="31"/>
      <c r="Y74" s="31"/>
      <c r="Z74" s="32"/>
    </row>
    <row r="75" spans="1:26" ht="49.5" customHeight="1" x14ac:dyDescent="0.2">
      <c r="A75" s="494"/>
      <c r="B75" s="494"/>
      <c r="C75" s="494"/>
      <c r="D75" s="288" t="s">
        <v>364</v>
      </c>
      <c r="E75" s="494"/>
      <c r="F75" s="494"/>
      <c r="G75" s="494"/>
      <c r="H75" s="289"/>
      <c r="I75" s="290"/>
      <c r="J75" s="31"/>
      <c r="K75" s="31"/>
      <c r="L75" s="30"/>
      <c r="M75" s="31"/>
      <c r="N75" s="31"/>
      <c r="O75" s="31"/>
      <c r="P75" s="31"/>
      <c r="Q75" s="31"/>
      <c r="R75" s="31"/>
      <c r="S75" s="31"/>
      <c r="T75" s="31"/>
      <c r="U75" s="31"/>
      <c r="V75" s="31"/>
      <c r="W75" s="31"/>
      <c r="X75" s="31"/>
      <c r="Y75" s="31"/>
      <c r="Z75" s="32"/>
    </row>
    <row r="76" spans="1:26" ht="21" customHeight="1" x14ac:dyDescent="0.2">
      <c r="A76" s="493">
        <v>207</v>
      </c>
      <c r="B76" s="423" t="s">
        <v>418</v>
      </c>
      <c r="C76" s="424"/>
      <c r="D76" s="65" t="s">
        <v>135</v>
      </c>
      <c r="E76" s="423" t="s">
        <v>419</v>
      </c>
      <c r="F76" s="424"/>
      <c r="G76" s="25"/>
      <c r="H76" s="501">
        <f>IF(OR(D76&lt;&gt;"",D77&lt;&gt;"",D78&lt;&gt;"",D79&lt;&gt;"",D80&lt;&gt;"",D81&lt;&gt;"",D82&lt;&gt;"",D83&lt;&gt;"",D84&lt;&gt;"",D85&lt;&gt;""),1,0)</f>
        <v>1</v>
      </c>
      <c r="I76" s="503">
        <v>1</v>
      </c>
      <c r="J76" s="497" t="s">
        <v>410</v>
      </c>
      <c r="K76" s="31"/>
      <c r="L76" s="30"/>
      <c r="M76" s="31"/>
      <c r="N76" s="31"/>
      <c r="O76" s="31"/>
      <c r="P76" s="31"/>
      <c r="Q76" s="31"/>
      <c r="R76" s="31"/>
      <c r="S76" s="31"/>
      <c r="T76" s="31"/>
      <c r="U76" s="31"/>
      <c r="V76" s="31"/>
      <c r="W76" s="31"/>
      <c r="X76" s="31"/>
      <c r="Y76" s="31"/>
      <c r="Z76" s="32"/>
    </row>
    <row r="77" spans="1:26" ht="21" customHeight="1" x14ac:dyDescent="0.2">
      <c r="A77" s="467"/>
      <c r="B77" s="424"/>
      <c r="C77" s="424"/>
      <c r="D77" s="142"/>
      <c r="E77" s="423" t="s">
        <v>420</v>
      </c>
      <c r="F77" s="424"/>
      <c r="G77" s="25"/>
      <c r="H77" s="502"/>
      <c r="I77" s="504"/>
      <c r="J77" s="498"/>
      <c r="K77" s="31"/>
      <c r="L77" s="30"/>
      <c r="M77" s="31"/>
      <c r="N77" s="31"/>
      <c r="O77" s="31"/>
      <c r="P77" s="31"/>
      <c r="Q77" s="31"/>
      <c r="R77" s="31"/>
      <c r="S77" s="31"/>
      <c r="T77" s="31"/>
      <c r="U77" s="31"/>
      <c r="V77" s="31"/>
      <c r="W77" s="31"/>
      <c r="X77" s="31"/>
      <c r="Y77" s="31"/>
      <c r="Z77" s="32"/>
    </row>
    <row r="78" spans="1:26" ht="31.5" customHeight="1" x14ac:dyDescent="0.2">
      <c r="A78" s="467"/>
      <c r="B78" s="424"/>
      <c r="C78" s="424"/>
      <c r="D78" s="142"/>
      <c r="E78" s="423" t="s">
        <v>421</v>
      </c>
      <c r="F78" s="424"/>
      <c r="G78" s="25"/>
      <c r="H78" s="502"/>
      <c r="I78" s="504"/>
      <c r="J78" s="498"/>
      <c r="K78" s="31"/>
      <c r="L78" s="30"/>
      <c r="M78" s="31"/>
      <c r="N78" s="31"/>
      <c r="O78" s="31"/>
      <c r="P78" s="31"/>
      <c r="Q78" s="31"/>
      <c r="R78" s="31"/>
      <c r="S78" s="31"/>
      <c r="T78" s="31"/>
      <c r="U78" s="31"/>
      <c r="V78" s="31"/>
      <c r="W78" s="31"/>
      <c r="X78" s="31"/>
      <c r="Y78" s="31"/>
      <c r="Z78" s="32"/>
    </row>
    <row r="79" spans="1:26" ht="33" customHeight="1" x14ac:dyDescent="0.2">
      <c r="A79" s="467"/>
      <c r="B79" s="424"/>
      <c r="C79" s="424"/>
      <c r="D79" s="142"/>
      <c r="E79" s="423" t="s">
        <v>422</v>
      </c>
      <c r="F79" s="424"/>
      <c r="G79" s="25"/>
      <c r="H79" s="502"/>
      <c r="I79" s="504"/>
      <c r="J79" s="498"/>
      <c r="K79" s="31"/>
      <c r="L79" s="30"/>
      <c r="M79" s="31"/>
      <c r="N79" s="31"/>
      <c r="O79" s="31"/>
      <c r="P79" s="31"/>
      <c r="Q79" s="31"/>
      <c r="R79" s="31"/>
      <c r="S79" s="31"/>
      <c r="T79" s="31"/>
      <c r="U79" s="31"/>
      <c r="V79" s="31"/>
      <c r="W79" s="31"/>
      <c r="X79" s="31"/>
      <c r="Y79" s="31"/>
      <c r="Z79" s="32"/>
    </row>
    <row r="80" spans="1:26" ht="46.5" customHeight="1" x14ac:dyDescent="0.2">
      <c r="A80" s="467"/>
      <c r="B80" s="424"/>
      <c r="C80" s="424"/>
      <c r="D80" s="142"/>
      <c r="E80" s="423" t="s">
        <v>423</v>
      </c>
      <c r="F80" s="424"/>
      <c r="G80" s="25"/>
      <c r="H80" s="502"/>
      <c r="I80" s="504"/>
      <c r="J80" s="498"/>
      <c r="K80" s="31"/>
      <c r="L80" s="30"/>
      <c r="M80" s="31"/>
      <c r="N80" s="31"/>
      <c r="O80" s="31"/>
      <c r="P80" s="31"/>
      <c r="Q80" s="31"/>
      <c r="R80" s="31"/>
      <c r="S80" s="31"/>
      <c r="T80" s="31"/>
      <c r="U80" s="31"/>
      <c r="V80" s="31"/>
      <c r="W80" s="31"/>
      <c r="X80" s="31"/>
      <c r="Y80" s="31"/>
      <c r="Z80" s="32"/>
    </row>
    <row r="81" spans="1:26" ht="39" customHeight="1" x14ac:dyDescent="0.2">
      <c r="A81" s="467"/>
      <c r="B81" s="424"/>
      <c r="C81" s="424"/>
      <c r="D81" s="142"/>
      <c r="E81" s="423" t="s">
        <v>424</v>
      </c>
      <c r="F81" s="424"/>
      <c r="G81" s="25"/>
      <c r="H81" s="502"/>
      <c r="I81" s="504"/>
      <c r="J81" s="498"/>
      <c r="K81" s="31"/>
      <c r="L81" s="30"/>
      <c r="M81" s="31"/>
      <c r="N81" s="31"/>
      <c r="O81" s="31"/>
      <c r="P81" s="31"/>
      <c r="Q81" s="31"/>
      <c r="R81" s="31"/>
      <c r="S81" s="31"/>
      <c r="T81" s="31"/>
      <c r="U81" s="31"/>
      <c r="V81" s="31"/>
      <c r="W81" s="31"/>
      <c r="X81" s="31"/>
      <c r="Y81" s="31"/>
      <c r="Z81" s="32"/>
    </row>
    <row r="82" spans="1:26" ht="52.5" customHeight="1" x14ac:dyDescent="0.2">
      <c r="A82" s="467"/>
      <c r="B82" s="424"/>
      <c r="C82" s="424"/>
      <c r="D82" s="142"/>
      <c r="E82" s="423" t="s">
        <v>425</v>
      </c>
      <c r="F82" s="424"/>
      <c r="G82" s="25"/>
      <c r="H82" s="502"/>
      <c r="I82" s="504"/>
      <c r="J82" s="498"/>
      <c r="K82" s="31"/>
      <c r="L82" s="30"/>
      <c r="M82" s="31"/>
      <c r="N82" s="31"/>
      <c r="O82" s="31"/>
      <c r="P82" s="31"/>
      <c r="Q82" s="31"/>
      <c r="R82" s="31"/>
      <c r="S82" s="31"/>
      <c r="T82" s="31"/>
      <c r="U82" s="31"/>
      <c r="V82" s="31"/>
      <c r="W82" s="31"/>
      <c r="X82" s="31"/>
      <c r="Y82" s="31"/>
      <c r="Z82" s="32"/>
    </row>
    <row r="83" spans="1:26" ht="36" customHeight="1" x14ac:dyDescent="0.2">
      <c r="A83" s="467"/>
      <c r="B83" s="424"/>
      <c r="C83" s="424"/>
      <c r="D83" s="142"/>
      <c r="E83" s="423" t="s">
        <v>426</v>
      </c>
      <c r="F83" s="424"/>
      <c r="G83" s="25"/>
      <c r="H83" s="502"/>
      <c r="I83" s="504"/>
      <c r="J83" s="498"/>
      <c r="K83" s="31"/>
      <c r="L83" s="30"/>
      <c r="M83" s="31"/>
      <c r="N83" s="31"/>
      <c r="O83" s="31"/>
      <c r="P83" s="31"/>
      <c r="Q83" s="31"/>
      <c r="R83" s="31"/>
      <c r="S83" s="31"/>
      <c r="T83" s="31"/>
      <c r="U83" s="31"/>
      <c r="V83" s="31"/>
      <c r="W83" s="31"/>
      <c r="X83" s="31"/>
      <c r="Y83" s="31"/>
      <c r="Z83" s="32"/>
    </row>
    <row r="84" spans="1:26" ht="21" customHeight="1" x14ac:dyDescent="0.2">
      <c r="A84" s="467"/>
      <c r="B84" s="424"/>
      <c r="C84" s="424"/>
      <c r="D84" s="142"/>
      <c r="E84" s="423" t="s">
        <v>427</v>
      </c>
      <c r="F84" s="424"/>
      <c r="G84" s="25"/>
      <c r="H84" s="502"/>
      <c r="I84" s="504"/>
      <c r="J84" s="498"/>
      <c r="K84" s="31"/>
      <c r="L84" s="30"/>
      <c r="M84" s="31"/>
      <c r="N84" s="31"/>
      <c r="O84" s="31"/>
      <c r="P84" s="31"/>
      <c r="Q84" s="31"/>
      <c r="R84" s="31"/>
      <c r="S84" s="31"/>
      <c r="T84" s="31"/>
      <c r="U84" s="31"/>
      <c r="V84" s="31"/>
      <c r="W84" s="31"/>
      <c r="X84" s="31"/>
      <c r="Y84" s="31"/>
      <c r="Z84" s="32"/>
    </row>
    <row r="85" spans="1:26" ht="21" customHeight="1" x14ac:dyDescent="0.2">
      <c r="A85" s="467"/>
      <c r="B85" s="424"/>
      <c r="C85" s="424"/>
      <c r="D85" s="142"/>
      <c r="E85" s="423" t="s">
        <v>428</v>
      </c>
      <c r="F85" s="424"/>
      <c r="G85" s="25"/>
      <c r="H85" s="502"/>
      <c r="I85" s="504"/>
      <c r="J85" s="498"/>
      <c r="K85" s="31"/>
      <c r="L85" s="30"/>
      <c r="M85" s="31"/>
      <c r="N85" s="31"/>
      <c r="O85" s="31"/>
      <c r="P85" s="31"/>
      <c r="Q85" s="31"/>
      <c r="R85" s="31"/>
      <c r="S85" s="31"/>
      <c r="T85" s="31"/>
      <c r="U85" s="31"/>
      <c r="V85" s="31"/>
      <c r="W85" s="31"/>
      <c r="X85" s="31"/>
      <c r="Y85" s="31"/>
      <c r="Z85" s="32"/>
    </row>
    <row r="86" spans="1:26" ht="21" customHeight="1" x14ac:dyDescent="0.2">
      <c r="A86" s="493">
        <v>208</v>
      </c>
      <c r="B86" s="423" t="s">
        <v>429</v>
      </c>
      <c r="C86" s="424"/>
      <c r="D86" s="65" t="s">
        <v>135</v>
      </c>
      <c r="E86" s="423" t="s">
        <v>430</v>
      </c>
      <c r="F86" s="424"/>
      <c r="G86" s="25"/>
      <c r="H86" s="501">
        <f>IF(OR(D86&lt;&gt;"",D87&lt;&gt;"",D88&lt;&gt;"",D89&lt;&gt;"",D90&lt;&gt;"",D91&lt;&gt;"",D92&lt;&gt;"",D93&lt;&gt;"",D98&lt;&gt;""),1,0)</f>
        <v>1</v>
      </c>
      <c r="I86" s="503">
        <v>1</v>
      </c>
      <c r="J86" s="296" t="s">
        <v>410</v>
      </c>
      <c r="K86" s="31"/>
      <c r="L86" s="30"/>
      <c r="M86" s="31"/>
      <c r="N86" s="31"/>
      <c r="O86" s="31"/>
      <c r="P86" s="31"/>
      <c r="Q86" s="31"/>
      <c r="R86" s="31"/>
      <c r="S86" s="31"/>
      <c r="T86" s="31"/>
      <c r="U86" s="31"/>
      <c r="V86" s="31"/>
      <c r="W86" s="31"/>
      <c r="X86" s="31"/>
      <c r="Y86" s="31"/>
      <c r="Z86" s="32"/>
    </row>
    <row r="87" spans="1:26" ht="21" customHeight="1" x14ac:dyDescent="0.2">
      <c r="A87" s="467"/>
      <c r="B87" s="424"/>
      <c r="C87" s="424"/>
      <c r="D87" s="142"/>
      <c r="E87" s="423" t="s">
        <v>431</v>
      </c>
      <c r="F87" s="424"/>
      <c r="G87" s="25"/>
      <c r="H87" s="502"/>
      <c r="I87" s="504"/>
      <c r="J87" s="31"/>
      <c r="K87" s="31"/>
      <c r="L87" s="30"/>
      <c r="M87" s="31"/>
      <c r="N87" s="31"/>
      <c r="O87" s="31"/>
      <c r="P87" s="31"/>
      <c r="Q87" s="31"/>
      <c r="R87" s="31"/>
      <c r="S87" s="31"/>
      <c r="T87" s="31"/>
      <c r="U87" s="31"/>
      <c r="V87" s="31"/>
      <c r="W87" s="31"/>
      <c r="X87" s="31"/>
      <c r="Y87" s="31"/>
      <c r="Z87" s="32"/>
    </row>
    <row r="88" spans="1:26" ht="21" customHeight="1" x14ac:dyDescent="0.2">
      <c r="A88" s="467"/>
      <c r="B88" s="424"/>
      <c r="C88" s="424"/>
      <c r="D88" s="65" t="s">
        <v>135</v>
      </c>
      <c r="E88" s="423" t="s">
        <v>432</v>
      </c>
      <c r="F88" s="424"/>
      <c r="G88" s="25"/>
      <c r="H88" s="502"/>
      <c r="I88" s="504"/>
      <c r="J88" s="31"/>
      <c r="K88" s="31"/>
      <c r="L88" s="30"/>
      <c r="M88" s="31"/>
      <c r="N88" s="31"/>
      <c r="O88" s="31"/>
      <c r="P88" s="31"/>
      <c r="Q88" s="31"/>
      <c r="R88" s="31"/>
      <c r="S88" s="31"/>
      <c r="T88" s="31"/>
      <c r="U88" s="31"/>
      <c r="V88" s="31"/>
      <c r="W88" s="31"/>
      <c r="X88" s="31"/>
      <c r="Y88" s="31"/>
      <c r="Z88" s="32"/>
    </row>
    <row r="89" spans="1:26" ht="21" customHeight="1" x14ac:dyDescent="0.2">
      <c r="A89" s="467"/>
      <c r="B89" s="424"/>
      <c r="C89" s="424"/>
      <c r="D89" s="142"/>
      <c r="E89" s="423" t="s">
        <v>433</v>
      </c>
      <c r="F89" s="424"/>
      <c r="G89" s="25"/>
      <c r="H89" s="502"/>
      <c r="I89" s="504"/>
      <c r="J89" s="31"/>
      <c r="K89" s="31"/>
      <c r="L89" s="30"/>
      <c r="M89" s="31"/>
      <c r="N89" s="31"/>
      <c r="O89" s="31"/>
      <c r="P89" s="31"/>
      <c r="Q89" s="31"/>
      <c r="R89" s="31"/>
      <c r="S89" s="31"/>
      <c r="T89" s="31"/>
      <c r="U89" s="31"/>
      <c r="V89" s="31"/>
      <c r="W89" s="31"/>
      <c r="X89" s="31"/>
      <c r="Y89" s="31"/>
      <c r="Z89" s="32"/>
    </row>
    <row r="90" spans="1:26" ht="21" customHeight="1" x14ac:dyDescent="0.2">
      <c r="A90" s="467"/>
      <c r="B90" s="424"/>
      <c r="C90" s="424"/>
      <c r="D90" s="142"/>
      <c r="E90" s="423" t="s">
        <v>434</v>
      </c>
      <c r="F90" s="424"/>
      <c r="G90" s="25"/>
      <c r="H90" s="502"/>
      <c r="I90" s="504"/>
      <c r="J90" s="31"/>
      <c r="K90" s="31"/>
      <c r="L90" s="30"/>
      <c r="M90" s="31"/>
      <c r="N90" s="31"/>
      <c r="O90" s="31"/>
      <c r="P90" s="31"/>
      <c r="Q90" s="31"/>
      <c r="R90" s="31"/>
      <c r="S90" s="31"/>
      <c r="T90" s="31"/>
      <c r="U90" s="31"/>
      <c r="V90" s="31"/>
      <c r="W90" s="31"/>
      <c r="X90" s="31"/>
      <c r="Y90" s="31"/>
      <c r="Z90" s="32"/>
    </row>
    <row r="91" spans="1:26" ht="34.5" customHeight="1" x14ac:dyDescent="0.2">
      <c r="A91" s="467"/>
      <c r="B91" s="424"/>
      <c r="C91" s="424"/>
      <c r="D91" s="65" t="s">
        <v>135</v>
      </c>
      <c r="E91" s="423" t="s">
        <v>435</v>
      </c>
      <c r="F91" s="424"/>
      <c r="G91" s="25"/>
      <c r="H91" s="502"/>
      <c r="I91" s="504"/>
      <c r="J91" s="31"/>
      <c r="K91" s="31"/>
      <c r="L91" s="30"/>
      <c r="M91" s="31"/>
      <c r="N91" s="31"/>
      <c r="O91" s="31"/>
      <c r="P91" s="31"/>
      <c r="Q91" s="31"/>
      <c r="R91" s="31"/>
      <c r="S91" s="31"/>
      <c r="T91" s="31"/>
      <c r="U91" s="31"/>
      <c r="V91" s="31"/>
      <c r="W91" s="31"/>
      <c r="X91" s="31"/>
      <c r="Y91" s="31"/>
      <c r="Z91" s="32"/>
    </row>
    <row r="92" spans="1:26" ht="31.5" customHeight="1" x14ac:dyDescent="0.2">
      <c r="A92" s="467"/>
      <c r="B92" s="424"/>
      <c r="C92" s="424"/>
      <c r="D92" s="65" t="s">
        <v>135</v>
      </c>
      <c r="E92" s="423" t="s">
        <v>436</v>
      </c>
      <c r="F92" s="424"/>
      <c r="G92" s="25"/>
      <c r="H92" s="502"/>
      <c r="I92" s="504"/>
      <c r="J92" s="31"/>
      <c r="K92" s="31"/>
      <c r="L92" s="30"/>
      <c r="M92" s="31"/>
      <c r="N92" s="31"/>
      <c r="O92" s="31"/>
      <c r="P92" s="31"/>
      <c r="Q92" s="31"/>
      <c r="R92" s="31"/>
      <c r="S92" s="31"/>
      <c r="T92" s="31"/>
      <c r="U92" s="31"/>
      <c r="V92" s="31"/>
      <c r="W92" s="31"/>
      <c r="X92" s="31"/>
      <c r="Y92" s="31"/>
      <c r="Z92" s="32"/>
    </row>
    <row r="93" spans="1:26" ht="31.5" customHeight="1" x14ac:dyDescent="0.2">
      <c r="A93" s="467"/>
      <c r="B93" s="424"/>
      <c r="C93" s="424"/>
      <c r="D93" s="142"/>
      <c r="E93" s="423" t="s">
        <v>437</v>
      </c>
      <c r="F93" s="424"/>
      <c r="G93" s="25"/>
      <c r="H93" s="502"/>
      <c r="I93" s="504"/>
      <c r="J93" s="31"/>
      <c r="K93" s="31"/>
      <c r="L93" s="30"/>
      <c r="M93" s="31"/>
      <c r="N93" s="31"/>
      <c r="O93" s="31"/>
      <c r="P93" s="31"/>
      <c r="Q93" s="31"/>
      <c r="R93" s="31"/>
      <c r="S93" s="31"/>
      <c r="T93" s="31"/>
      <c r="U93" s="31"/>
      <c r="V93" s="31"/>
      <c r="W93" s="31"/>
      <c r="X93" s="31"/>
      <c r="Y93" s="31"/>
      <c r="Z93" s="32"/>
    </row>
    <row r="94" spans="1:26" ht="70.5" customHeight="1" x14ac:dyDescent="0.2">
      <c r="A94" s="467"/>
      <c r="B94" s="424"/>
      <c r="C94" s="424"/>
      <c r="D94" s="142"/>
      <c r="E94" s="245" t="s">
        <v>438</v>
      </c>
      <c r="F94" s="491"/>
      <c r="G94" s="491"/>
      <c r="H94" s="502"/>
      <c r="I94" s="504"/>
      <c r="J94" s="31"/>
      <c r="K94" s="31"/>
      <c r="L94" s="30"/>
      <c r="M94" s="31"/>
      <c r="N94" s="31"/>
      <c r="O94" s="31"/>
      <c r="P94" s="31"/>
      <c r="Q94" s="31"/>
      <c r="R94" s="31"/>
      <c r="S94" s="31"/>
      <c r="T94" s="31"/>
      <c r="U94" s="31"/>
      <c r="V94" s="31"/>
      <c r="W94" s="31"/>
      <c r="X94" s="31"/>
      <c r="Y94" s="31"/>
      <c r="Z94" s="32"/>
    </row>
    <row r="95" spans="1:26" ht="69.95" customHeight="1" x14ac:dyDescent="0.2">
      <c r="A95" s="283">
        <v>209</v>
      </c>
      <c r="B95" s="423" t="s">
        <v>439</v>
      </c>
      <c r="C95" s="424"/>
      <c r="D95" s="65" t="s">
        <v>57</v>
      </c>
      <c r="E95" s="274" t="s">
        <v>440</v>
      </c>
      <c r="F95" s="492" t="s">
        <v>441</v>
      </c>
      <c r="G95" s="491"/>
      <c r="H95" s="280">
        <f>IF(OR(D95="Selecione SIM OU NÃO",D95=""),0,1)</f>
        <v>1</v>
      </c>
      <c r="I95" s="285">
        <v>1</v>
      </c>
      <c r="J95" s="31"/>
      <c r="K95" s="31"/>
      <c r="L95" s="30"/>
      <c r="M95" s="31"/>
      <c r="N95" s="31"/>
      <c r="O95" s="31"/>
      <c r="P95" s="31"/>
      <c r="Q95" s="31"/>
      <c r="R95" s="31"/>
      <c r="S95" s="31"/>
      <c r="T95" s="31"/>
      <c r="U95" s="31"/>
      <c r="V95" s="31"/>
      <c r="W95" s="31"/>
      <c r="X95" s="31"/>
      <c r="Y95" s="31"/>
      <c r="Z95" s="32"/>
    </row>
    <row r="96" spans="1:26" ht="79.5" customHeight="1" x14ac:dyDescent="0.2">
      <c r="A96" s="283">
        <v>210</v>
      </c>
      <c r="B96" s="423" t="s">
        <v>442</v>
      </c>
      <c r="C96" s="424"/>
      <c r="D96" s="65" t="s">
        <v>57</v>
      </c>
      <c r="E96" s="274" t="s">
        <v>440</v>
      </c>
      <c r="F96" s="491"/>
      <c r="G96" s="491"/>
      <c r="H96" s="280">
        <f>IF(OR(D96="Selecione SIM OU NÃO",D96=""),0,1)</f>
        <v>1</v>
      </c>
      <c r="I96" s="285">
        <v>1</v>
      </c>
      <c r="J96" s="31"/>
      <c r="K96" s="31"/>
      <c r="L96" s="30"/>
      <c r="M96" s="31"/>
      <c r="N96" s="31"/>
      <c r="O96" s="31"/>
      <c r="P96" s="31"/>
      <c r="Q96" s="31"/>
      <c r="R96" s="31"/>
      <c r="S96" s="31"/>
      <c r="T96" s="31"/>
      <c r="U96" s="31"/>
      <c r="V96" s="31"/>
      <c r="W96" s="31"/>
      <c r="X96" s="31"/>
      <c r="Y96" s="31"/>
      <c r="Z96" s="32"/>
    </row>
    <row r="97" spans="1:26" ht="50.25" customHeight="1" x14ac:dyDescent="0.2">
      <c r="A97" s="494"/>
      <c r="B97" s="494"/>
      <c r="C97" s="494"/>
      <c r="D97" s="297" t="s">
        <v>364</v>
      </c>
      <c r="E97" s="496"/>
      <c r="F97" s="496"/>
      <c r="G97" s="496"/>
      <c r="H97" s="289"/>
      <c r="I97" s="290"/>
      <c r="J97" s="31"/>
      <c r="K97" s="31"/>
      <c r="L97" s="30"/>
      <c r="M97" s="31"/>
      <c r="N97" s="31"/>
      <c r="O97" s="31"/>
      <c r="P97" s="31"/>
      <c r="Q97" s="31"/>
      <c r="R97" s="31"/>
      <c r="S97" s="31"/>
      <c r="T97" s="31"/>
      <c r="U97" s="31"/>
      <c r="V97" s="31"/>
      <c r="W97" s="31"/>
      <c r="X97" s="31"/>
      <c r="Y97" s="31"/>
      <c r="Z97" s="32"/>
    </row>
    <row r="98" spans="1:26" ht="26.25" customHeight="1" x14ac:dyDescent="0.2">
      <c r="A98" s="493">
        <v>211</v>
      </c>
      <c r="B98" s="423" t="s">
        <v>443</v>
      </c>
      <c r="C98" s="424"/>
      <c r="D98" s="65" t="s">
        <v>135</v>
      </c>
      <c r="E98" s="423" t="s">
        <v>444</v>
      </c>
      <c r="F98" s="424"/>
      <c r="G98" s="25"/>
      <c r="H98" s="501">
        <f>IF(OR(D98&lt;&gt;"",D99&lt;&gt;"",D100&lt;&gt;"",D101&lt;&gt;"",D102&lt;&gt;""),1,0)</f>
        <v>1</v>
      </c>
      <c r="I98" s="503">
        <v>1</v>
      </c>
      <c r="J98" s="31"/>
      <c r="K98" s="31"/>
      <c r="L98" s="30"/>
      <c r="M98" s="31"/>
      <c r="N98" s="31"/>
      <c r="O98" s="31"/>
      <c r="P98" s="31"/>
      <c r="Q98" s="31"/>
      <c r="R98" s="31"/>
      <c r="S98" s="31"/>
      <c r="T98" s="31"/>
      <c r="U98" s="31"/>
      <c r="V98" s="31"/>
      <c r="W98" s="31"/>
      <c r="X98" s="31"/>
      <c r="Y98" s="31"/>
      <c r="Z98" s="32"/>
    </row>
    <row r="99" spans="1:26" ht="36" customHeight="1" x14ac:dyDescent="0.2">
      <c r="A99" s="467"/>
      <c r="B99" s="424"/>
      <c r="C99" s="424"/>
      <c r="D99" s="142"/>
      <c r="E99" s="423" t="s">
        <v>445</v>
      </c>
      <c r="F99" s="424"/>
      <c r="G99" s="25"/>
      <c r="H99" s="502"/>
      <c r="I99" s="504"/>
      <c r="J99" s="31"/>
      <c r="K99" s="31"/>
      <c r="L99" s="30"/>
      <c r="M99" s="31"/>
      <c r="N99" s="31"/>
      <c r="O99" s="31"/>
      <c r="P99" s="31"/>
      <c r="Q99" s="31"/>
      <c r="R99" s="31"/>
      <c r="S99" s="31"/>
      <c r="T99" s="31"/>
      <c r="U99" s="31"/>
      <c r="V99" s="31"/>
      <c r="W99" s="31"/>
      <c r="X99" s="31"/>
      <c r="Y99" s="31"/>
      <c r="Z99" s="32"/>
    </row>
    <row r="100" spans="1:26" ht="37.5" customHeight="1" x14ac:dyDescent="0.2">
      <c r="A100" s="467"/>
      <c r="B100" s="424"/>
      <c r="C100" s="424"/>
      <c r="D100" s="142"/>
      <c r="E100" s="423" t="s">
        <v>446</v>
      </c>
      <c r="F100" s="424"/>
      <c r="G100" s="25"/>
      <c r="H100" s="502"/>
      <c r="I100" s="504"/>
      <c r="J100" s="31"/>
      <c r="K100" s="31"/>
      <c r="L100" s="30"/>
      <c r="M100" s="31"/>
      <c r="N100" s="31"/>
      <c r="O100" s="31"/>
      <c r="P100" s="31"/>
      <c r="Q100" s="31"/>
      <c r="R100" s="31"/>
      <c r="S100" s="31"/>
      <c r="T100" s="31"/>
      <c r="U100" s="31"/>
      <c r="V100" s="31"/>
      <c r="W100" s="31"/>
      <c r="X100" s="31"/>
      <c r="Y100" s="31"/>
      <c r="Z100" s="32"/>
    </row>
    <row r="101" spans="1:26" ht="39.75" customHeight="1" x14ac:dyDescent="0.2">
      <c r="A101" s="467"/>
      <c r="B101" s="424"/>
      <c r="C101" s="424"/>
      <c r="D101" s="142"/>
      <c r="E101" s="423" t="s">
        <v>447</v>
      </c>
      <c r="F101" s="424"/>
      <c r="G101" s="25"/>
      <c r="H101" s="502"/>
      <c r="I101" s="504"/>
      <c r="J101" s="31"/>
      <c r="K101" s="31"/>
      <c r="L101" s="30"/>
      <c r="M101" s="31"/>
      <c r="N101" s="31"/>
      <c r="O101" s="31"/>
      <c r="P101" s="31"/>
      <c r="Q101" s="31"/>
      <c r="R101" s="31"/>
      <c r="S101" s="31"/>
      <c r="T101" s="31"/>
      <c r="U101" s="31"/>
      <c r="V101" s="31"/>
      <c r="W101" s="31"/>
      <c r="X101" s="31"/>
      <c r="Y101" s="31"/>
      <c r="Z101" s="32"/>
    </row>
    <row r="102" spans="1:26" ht="81.75" customHeight="1" x14ac:dyDescent="0.2">
      <c r="A102" s="467"/>
      <c r="B102" s="424"/>
      <c r="C102" s="424"/>
      <c r="D102" s="142"/>
      <c r="E102" s="147" t="s">
        <v>438</v>
      </c>
      <c r="F102" s="495"/>
      <c r="G102" s="495"/>
      <c r="H102" s="502"/>
      <c r="I102" s="504"/>
      <c r="J102" s="31"/>
      <c r="K102" s="31"/>
      <c r="L102" s="30"/>
      <c r="M102" s="31"/>
      <c r="N102" s="31"/>
      <c r="O102" s="31"/>
      <c r="P102" s="31"/>
      <c r="Q102" s="31"/>
      <c r="R102" s="31"/>
      <c r="S102" s="31"/>
      <c r="T102" s="31"/>
      <c r="U102" s="31"/>
      <c r="V102" s="31"/>
      <c r="W102" s="31"/>
      <c r="X102" s="31"/>
      <c r="Y102" s="31"/>
      <c r="Z102" s="32"/>
    </row>
    <row r="103" spans="1:26" ht="26.25" customHeight="1" x14ac:dyDescent="0.2">
      <c r="A103" s="493">
        <v>212</v>
      </c>
      <c r="B103" s="423" t="s">
        <v>448</v>
      </c>
      <c r="C103" s="424"/>
      <c r="D103" s="298" t="s">
        <v>135</v>
      </c>
      <c r="E103" s="423" t="s">
        <v>449</v>
      </c>
      <c r="F103" s="424"/>
      <c r="G103" s="25"/>
      <c r="H103" s="507">
        <f>IF(OR(D103&lt;&gt;"",D104&lt;&gt;"",D105&lt;&gt;"",D106&lt;&gt;"",D107&lt;&gt;""),1,0)</f>
        <v>1</v>
      </c>
      <c r="I103" s="505">
        <v>1</v>
      </c>
      <c r="J103" s="296" t="s">
        <v>410</v>
      </c>
      <c r="K103" s="31"/>
      <c r="L103" s="30"/>
      <c r="M103" s="31"/>
      <c r="N103" s="31"/>
      <c r="O103" s="31"/>
      <c r="P103" s="31"/>
      <c r="Q103" s="31"/>
      <c r="R103" s="31"/>
      <c r="S103" s="31"/>
      <c r="T103" s="31"/>
      <c r="U103" s="31"/>
      <c r="V103" s="31"/>
      <c r="W103" s="31"/>
      <c r="X103" s="31"/>
      <c r="Y103" s="31"/>
      <c r="Z103" s="32"/>
    </row>
    <row r="104" spans="1:26" ht="26.25" customHeight="1" x14ac:dyDescent="0.2">
      <c r="A104" s="467"/>
      <c r="B104" s="424"/>
      <c r="C104" s="424"/>
      <c r="D104" s="299"/>
      <c r="E104" s="423" t="s">
        <v>450</v>
      </c>
      <c r="F104" s="424"/>
      <c r="G104" s="25"/>
      <c r="H104" s="508"/>
      <c r="I104" s="506"/>
      <c r="J104" s="31"/>
      <c r="K104" s="31"/>
      <c r="L104" s="30"/>
      <c r="M104" s="31"/>
      <c r="N104" s="31"/>
      <c r="O104" s="31"/>
      <c r="P104" s="31"/>
      <c r="Q104" s="31"/>
      <c r="R104" s="31"/>
      <c r="S104" s="31"/>
      <c r="T104" s="31"/>
      <c r="U104" s="31"/>
      <c r="V104" s="31"/>
      <c r="W104" s="31"/>
      <c r="X104" s="31"/>
      <c r="Y104" s="31"/>
      <c r="Z104" s="32"/>
    </row>
    <row r="105" spans="1:26" ht="26.25" customHeight="1" x14ac:dyDescent="0.2">
      <c r="A105" s="467"/>
      <c r="B105" s="424"/>
      <c r="C105" s="424"/>
      <c r="D105" s="299"/>
      <c r="E105" s="423" t="s">
        <v>451</v>
      </c>
      <c r="F105" s="424"/>
      <c r="G105" s="25"/>
      <c r="H105" s="508"/>
      <c r="I105" s="506"/>
      <c r="J105" s="31"/>
      <c r="K105" s="31"/>
      <c r="L105" s="30"/>
      <c r="M105" s="31"/>
      <c r="N105" s="31"/>
      <c r="O105" s="31"/>
      <c r="P105" s="31"/>
      <c r="Q105" s="31"/>
      <c r="R105" s="31"/>
      <c r="S105" s="31"/>
      <c r="T105" s="31"/>
      <c r="U105" s="31"/>
      <c r="V105" s="31"/>
      <c r="W105" s="31"/>
      <c r="X105" s="31"/>
      <c r="Y105" s="31"/>
      <c r="Z105" s="32"/>
    </row>
    <row r="106" spans="1:26" ht="26.25" customHeight="1" x14ac:dyDescent="0.2">
      <c r="A106" s="467"/>
      <c r="B106" s="424"/>
      <c r="C106" s="424"/>
      <c r="D106" s="299"/>
      <c r="E106" s="423" t="s">
        <v>452</v>
      </c>
      <c r="F106" s="424"/>
      <c r="G106" s="25"/>
      <c r="H106" s="508"/>
      <c r="I106" s="506"/>
      <c r="J106" s="31"/>
      <c r="K106" s="31"/>
      <c r="L106" s="30"/>
      <c r="M106" s="31"/>
      <c r="N106" s="31"/>
      <c r="O106" s="31"/>
      <c r="P106" s="31"/>
      <c r="Q106" s="31"/>
      <c r="R106" s="31"/>
      <c r="S106" s="31"/>
      <c r="T106" s="31"/>
      <c r="U106" s="31"/>
      <c r="V106" s="31"/>
      <c r="W106" s="31"/>
      <c r="X106" s="31"/>
      <c r="Y106" s="31"/>
      <c r="Z106" s="32"/>
    </row>
    <row r="107" spans="1:26" ht="26.25" customHeight="1" x14ac:dyDescent="0.2">
      <c r="A107" s="467"/>
      <c r="B107" s="424"/>
      <c r="C107" s="424"/>
      <c r="D107" s="299"/>
      <c r="E107" s="423" t="s">
        <v>453</v>
      </c>
      <c r="F107" s="424"/>
      <c r="G107" s="25"/>
      <c r="H107" s="508"/>
      <c r="I107" s="506"/>
      <c r="J107" s="31"/>
      <c r="K107" s="31"/>
      <c r="L107" s="30"/>
      <c r="M107" s="31"/>
      <c r="N107" s="31"/>
      <c r="O107" s="31"/>
      <c r="P107" s="31"/>
      <c r="Q107" s="31"/>
      <c r="R107" s="31"/>
      <c r="S107" s="31"/>
      <c r="T107" s="31"/>
      <c r="U107" s="31"/>
      <c r="V107" s="31"/>
      <c r="W107" s="31"/>
      <c r="X107" s="31"/>
      <c r="Y107" s="31"/>
      <c r="Z107" s="32"/>
    </row>
    <row r="108" spans="1:26" ht="80.25" customHeight="1" x14ac:dyDescent="0.2">
      <c r="A108" s="493">
        <v>213</v>
      </c>
      <c r="B108" s="423" t="s">
        <v>454</v>
      </c>
      <c r="C108" s="424"/>
      <c r="D108" s="142"/>
      <c r="E108" s="423" t="s">
        <v>455</v>
      </c>
      <c r="F108" s="424"/>
      <c r="G108" s="25"/>
      <c r="H108" s="501">
        <f>IF(OR(D108&lt;&gt;"",D109&lt;&gt;"",D110&lt;&gt;"",D111&lt;&gt;"",D112&lt;&gt;"",D113&lt;&gt;"",D114&lt;&gt;"",D115&lt;&gt;"",D116&lt;&gt;"",D117&lt;&gt;"",D118&lt;&gt;""),1,0)</f>
        <v>1</v>
      </c>
      <c r="I108" s="503">
        <v>1</v>
      </c>
      <c r="J108" s="296" t="s">
        <v>410</v>
      </c>
      <c r="K108" s="31"/>
      <c r="L108" s="30"/>
      <c r="M108" s="31"/>
      <c r="N108" s="31"/>
      <c r="O108" s="31"/>
      <c r="P108" s="31"/>
      <c r="Q108" s="31"/>
      <c r="R108" s="31"/>
      <c r="S108" s="31"/>
      <c r="T108" s="31"/>
      <c r="U108" s="31"/>
      <c r="V108" s="31"/>
      <c r="W108" s="31"/>
      <c r="X108" s="31"/>
      <c r="Y108" s="31"/>
      <c r="Z108" s="32"/>
    </row>
    <row r="109" spans="1:26" ht="34.5" customHeight="1" x14ac:dyDescent="0.2">
      <c r="A109" s="467"/>
      <c r="B109" s="424"/>
      <c r="C109" s="424"/>
      <c r="D109" s="65" t="s">
        <v>135</v>
      </c>
      <c r="E109" s="423" t="s">
        <v>456</v>
      </c>
      <c r="F109" s="424"/>
      <c r="G109" s="25"/>
      <c r="H109" s="502"/>
      <c r="I109" s="504"/>
      <c r="J109" s="31"/>
      <c r="K109" s="31"/>
      <c r="L109" s="30"/>
      <c r="M109" s="31"/>
      <c r="N109" s="31"/>
      <c r="O109" s="31"/>
      <c r="P109" s="31"/>
      <c r="Q109" s="31"/>
      <c r="R109" s="31"/>
      <c r="S109" s="31"/>
      <c r="T109" s="31"/>
      <c r="U109" s="31"/>
      <c r="V109" s="31"/>
      <c r="W109" s="31"/>
      <c r="X109" s="31"/>
      <c r="Y109" s="31"/>
      <c r="Z109" s="32"/>
    </row>
    <row r="110" spans="1:26" ht="36" customHeight="1" x14ac:dyDescent="0.2">
      <c r="A110" s="467"/>
      <c r="B110" s="424"/>
      <c r="C110" s="424"/>
      <c r="D110" s="142"/>
      <c r="E110" s="423" t="s">
        <v>457</v>
      </c>
      <c r="F110" s="424"/>
      <c r="G110" s="25"/>
      <c r="H110" s="502"/>
      <c r="I110" s="504"/>
      <c r="J110" s="31"/>
      <c r="K110" s="31"/>
      <c r="L110" s="30"/>
      <c r="M110" s="31"/>
      <c r="N110" s="31"/>
      <c r="O110" s="31"/>
      <c r="P110" s="31"/>
      <c r="Q110" s="31"/>
      <c r="R110" s="31"/>
      <c r="S110" s="31"/>
      <c r="T110" s="31"/>
      <c r="U110" s="31"/>
      <c r="V110" s="31"/>
      <c r="W110" s="31"/>
      <c r="X110" s="31"/>
      <c r="Y110" s="31"/>
      <c r="Z110" s="32"/>
    </row>
    <row r="111" spans="1:26" ht="64.5" customHeight="1" x14ac:dyDescent="0.2">
      <c r="A111" s="467"/>
      <c r="B111" s="424"/>
      <c r="C111" s="424"/>
      <c r="D111" s="65" t="s">
        <v>135</v>
      </c>
      <c r="E111" s="423" t="s">
        <v>458</v>
      </c>
      <c r="F111" s="424"/>
      <c r="G111" s="25"/>
      <c r="H111" s="502"/>
      <c r="I111" s="504"/>
      <c r="J111" s="31"/>
      <c r="K111" s="31"/>
      <c r="L111" s="30"/>
      <c r="M111" s="31"/>
      <c r="N111" s="31"/>
      <c r="O111" s="31"/>
      <c r="P111" s="31"/>
      <c r="Q111" s="31"/>
      <c r="R111" s="31"/>
      <c r="S111" s="31"/>
      <c r="T111" s="31"/>
      <c r="U111" s="31"/>
      <c r="V111" s="31"/>
      <c r="W111" s="31"/>
      <c r="X111" s="31"/>
      <c r="Y111" s="31"/>
      <c r="Z111" s="32"/>
    </row>
    <row r="112" spans="1:26" ht="39.75" customHeight="1" x14ac:dyDescent="0.2">
      <c r="A112" s="467"/>
      <c r="B112" s="424"/>
      <c r="C112" s="424"/>
      <c r="D112" s="142"/>
      <c r="E112" s="423" t="s">
        <v>459</v>
      </c>
      <c r="F112" s="424"/>
      <c r="G112" s="25"/>
      <c r="H112" s="502"/>
      <c r="I112" s="504"/>
      <c r="J112" s="31"/>
      <c r="K112" s="31"/>
      <c r="L112" s="30"/>
      <c r="M112" s="31"/>
      <c r="N112" s="31"/>
      <c r="O112" s="31"/>
      <c r="P112" s="31"/>
      <c r="Q112" s="31"/>
      <c r="R112" s="31"/>
      <c r="S112" s="31"/>
      <c r="T112" s="31"/>
      <c r="U112" s="31"/>
      <c r="V112" s="31"/>
      <c r="W112" s="31"/>
      <c r="X112" s="31"/>
      <c r="Y112" s="31"/>
      <c r="Z112" s="32"/>
    </row>
    <row r="113" spans="1:26" ht="51.75" customHeight="1" x14ac:dyDescent="0.2">
      <c r="A113" s="467"/>
      <c r="B113" s="424"/>
      <c r="C113" s="424"/>
      <c r="D113" s="142"/>
      <c r="E113" s="423" t="s">
        <v>460</v>
      </c>
      <c r="F113" s="424"/>
      <c r="G113" s="25"/>
      <c r="H113" s="502"/>
      <c r="I113" s="504"/>
      <c r="J113" s="31"/>
      <c r="K113" s="31"/>
      <c r="L113" s="30"/>
      <c r="M113" s="31"/>
      <c r="N113" s="31"/>
      <c r="O113" s="31"/>
      <c r="P113" s="31"/>
      <c r="Q113" s="31"/>
      <c r="R113" s="31"/>
      <c r="S113" s="31"/>
      <c r="T113" s="31"/>
      <c r="U113" s="31"/>
      <c r="V113" s="31"/>
      <c r="W113" s="31"/>
      <c r="X113" s="31"/>
      <c r="Y113" s="31"/>
      <c r="Z113" s="32"/>
    </row>
    <row r="114" spans="1:26" ht="81.75" customHeight="1" x14ac:dyDescent="0.2">
      <c r="A114" s="467"/>
      <c r="B114" s="424"/>
      <c r="C114" s="424"/>
      <c r="D114" s="65" t="s">
        <v>135</v>
      </c>
      <c r="E114" s="423" t="s">
        <v>461</v>
      </c>
      <c r="F114" s="424"/>
      <c r="G114" s="25"/>
      <c r="H114" s="502"/>
      <c r="I114" s="504"/>
      <c r="J114" s="31"/>
      <c r="K114" s="31"/>
      <c r="L114" s="30"/>
      <c r="M114" s="31"/>
      <c r="N114" s="31"/>
      <c r="O114" s="31"/>
      <c r="P114" s="31"/>
      <c r="Q114" s="31"/>
      <c r="R114" s="31"/>
      <c r="S114" s="31"/>
      <c r="T114" s="31"/>
      <c r="U114" s="31"/>
      <c r="V114" s="31"/>
      <c r="W114" s="31"/>
      <c r="X114" s="31"/>
      <c r="Y114" s="31"/>
      <c r="Z114" s="32"/>
    </row>
    <row r="115" spans="1:26" ht="39" customHeight="1" x14ac:dyDescent="0.2">
      <c r="A115" s="467"/>
      <c r="B115" s="424"/>
      <c r="C115" s="424"/>
      <c r="D115" s="142"/>
      <c r="E115" s="423" t="s">
        <v>462</v>
      </c>
      <c r="F115" s="424"/>
      <c r="G115" s="25"/>
      <c r="H115" s="502"/>
      <c r="I115" s="504"/>
      <c r="J115" s="31"/>
      <c r="K115" s="31"/>
      <c r="L115" s="30"/>
      <c r="M115" s="31"/>
      <c r="N115" s="31"/>
      <c r="O115" s="31"/>
      <c r="P115" s="31"/>
      <c r="Q115" s="31"/>
      <c r="R115" s="31"/>
      <c r="S115" s="31"/>
      <c r="T115" s="31"/>
      <c r="U115" s="31"/>
      <c r="V115" s="31"/>
      <c r="W115" s="31"/>
      <c r="X115" s="31"/>
      <c r="Y115" s="31"/>
      <c r="Z115" s="32"/>
    </row>
    <row r="116" spans="1:26" ht="33" customHeight="1" x14ac:dyDescent="0.2">
      <c r="A116" s="467"/>
      <c r="B116" s="424"/>
      <c r="C116" s="424"/>
      <c r="D116" s="142"/>
      <c r="E116" s="423" t="s">
        <v>463</v>
      </c>
      <c r="F116" s="424"/>
      <c r="G116" s="25"/>
      <c r="H116" s="502"/>
      <c r="I116" s="504"/>
      <c r="J116" s="31"/>
      <c r="K116" s="31"/>
      <c r="L116" s="30"/>
      <c r="M116" s="31"/>
      <c r="N116" s="31"/>
      <c r="O116" s="31"/>
      <c r="P116" s="31"/>
      <c r="Q116" s="31"/>
      <c r="R116" s="31"/>
      <c r="S116" s="31"/>
      <c r="T116" s="31"/>
      <c r="U116" s="31"/>
      <c r="V116" s="31"/>
      <c r="W116" s="31"/>
      <c r="X116" s="31"/>
      <c r="Y116" s="31"/>
      <c r="Z116" s="32"/>
    </row>
    <row r="117" spans="1:26" ht="87" customHeight="1" x14ac:dyDescent="0.2">
      <c r="A117" s="467"/>
      <c r="B117" s="424"/>
      <c r="C117" s="424"/>
      <c r="D117" s="142"/>
      <c r="E117" s="245" t="s">
        <v>464</v>
      </c>
      <c r="F117" s="491"/>
      <c r="G117" s="491"/>
      <c r="H117" s="502"/>
      <c r="I117" s="504"/>
      <c r="J117" s="31"/>
      <c r="K117" s="31"/>
      <c r="L117" s="30"/>
      <c r="M117" s="31"/>
      <c r="N117" s="31"/>
      <c r="O117" s="31"/>
      <c r="P117" s="31"/>
      <c r="Q117" s="31"/>
      <c r="R117" s="31"/>
      <c r="S117" s="31"/>
      <c r="T117" s="31"/>
      <c r="U117" s="31"/>
      <c r="V117" s="31"/>
      <c r="W117" s="31"/>
      <c r="X117" s="31"/>
      <c r="Y117" s="31"/>
      <c r="Z117" s="32"/>
    </row>
    <row r="118" spans="1:26" ht="22.5" customHeight="1" x14ac:dyDescent="0.2">
      <c r="A118" s="467"/>
      <c r="B118" s="424"/>
      <c r="C118" s="424"/>
      <c r="D118" s="142"/>
      <c r="E118" s="423" t="s">
        <v>453</v>
      </c>
      <c r="F118" s="424"/>
      <c r="G118" s="25"/>
      <c r="H118" s="502"/>
      <c r="I118" s="504"/>
      <c r="J118" s="31"/>
      <c r="K118" s="31"/>
      <c r="L118" s="30"/>
      <c r="M118" s="31"/>
      <c r="N118" s="31"/>
      <c r="O118" s="31"/>
      <c r="P118" s="31"/>
      <c r="Q118" s="31"/>
      <c r="R118" s="31"/>
      <c r="S118" s="31"/>
      <c r="T118" s="31"/>
      <c r="U118" s="31"/>
      <c r="V118" s="31"/>
      <c r="W118" s="31"/>
      <c r="X118" s="31"/>
      <c r="Y118" s="31"/>
      <c r="Z118" s="32"/>
    </row>
    <row r="119" spans="1:26" ht="26.25" customHeight="1" x14ac:dyDescent="0.2">
      <c r="A119" s="493">
        <v>214</v>
      </c>
      <c r="B119" s="423" t="s">
        <v>465</v>
      </c>
      <c r="C119" s="424"/>
      <c r="D119" s="65" t="s">
        <v>135</v>
      </c>
      <c r="E119" s="423" t="s">
        <v>466</v>
      </c>
      <c r="F119" s="424"/>
      <c r="G119" s="25"/>
      <c r="H119" s="501">
        <f>IF(OR(D119&lt;&gt;"",D120&lt;&gt;"",D121&lt;&gt;"",D122&lt;&gt;"",D123&lt;&gt;"",D124&lt;&gt;"",D125&lt;&gt;""),1,0)</f>
        <v>1</v>
      </c>
      <c r="I119" s="503">
        <v>1</v>
      </c>
      <c r="J119" s="296" t="s">
        <v>410</v>
      </c>
      <c r="K119" s="31"/>
      <c r="L119" s="30"/>
      <c r="M119" s="31"/>
      <c r="N119" s="31"/>
      <c r="O119" s="31"/>
      <c r="P119" s="31"/>
      <c r="Q119" s="31"/>
      <c r="R119" s="31"/>
      <c r="S119" s="31"/>
      <c r="T119" s="31"/>
      <c r="U119" s="31"/>
      <c r="V119" s="31"/>
      <c r="W119" s="31"/>
      <c r="X119" s="31"/>
      <c r="Y119" s="31"/>
      <c r="Z119" s="32"/>
    </row>
    <row r="120" spans="1:26" ht="26.25" customHeight="1" x14ac:dyDescent="0.2">
      <c r="A120" s="467"/>
      <c r="B120" s="424"/>
      <c r="C120" s="424"/>
      <c r="D120" s="65" t="s">
        <v>135</v>
      </c>
      <c r="E120" s="423" t="s">
        <v>467</v>
      </c>
      <c r="F120" s="424"/>
      <c r="G120" s="25"/>
      <c r="H120" s="502"/>
      <c r="I120" s="504"/>
      <c r="J120" s="31"/>
      <c r="K120" s="31"/>
      <c r="L120" s="30"/>
      <c r="M120" s="31"/>
      <c r="N120" s="31"/>
      <c r="O120" s="31"/>
      <c r="P120" s="31"/>
      <c r="Q120" s="31"/>
      <c r="R120" s="31"/>
      <c r="S120" s="31"/>
      <c r="T120" s="31"/>
      <c r="U120" s="31"/>
      <c r="V120" s="31"/>
      <c r="W120" s="31"/>
      <c r="X120" s="31"/>
      <c r="Y120" s="31"/>
      <c r="Z120" s="32"/>
    </row>
    <row r="121" spans="1:26" ht="26.25" customHeight="1" x14ac:dyDescent="0.2">
      <c r="A121" s="467"/>
      <c r="B121" s="424"/>
      <c r="C121" s="424"/>
      <c r="D121" s="65" t="s">
        <v>135</v>
      </c>
      <c r="E121" s="423" t="s">
        <v>403</v>
      </c>
      <c r="F121" s="424"/>
      <c r="G121" s="25"/>
      <c r="H121" s="502"/>
      <c r="I121" s="504"/>
      <c r="J121" s="31"/>
      <c r="K121" s="31"/>
      <c r="L121" s="30"/>
      <c r="M121" s="31"/>
      <c r="N121" s="31"/>
      <c r="O121" s="31"/>
      <c r="P121" s="31"/>
      <c r="Q121" s="31"/>
      <c r="R121" s="31"/>
      <c r="S121" s="31"/>
      <c r="T121" s="31"/>
      <c r="U121" s="31"/>
      <c r="V121" s="31"/>
      <c r="W121" s="31"/>
      <c r="X121" s="31"/>
      <c r="Y121" s="31"/>
      <c r="Z121" s="32"/>
    </row>
    <row r="122" spans="1:26" ht="26.25" customHeight="1" x14ac:dyDescent="0.2">
      <c r="A122" s="467"/>
      <c r="B122" s="424"/>
      <c r="C122" s="424"/>
      <c r="D122" s="65" t="s">
        <v>135</v>
      </c>
      <c r="E122" s="423" t="s">
        <v>468</v>
      </c>
      <c r="F122" s="424"/>
      <c r="G122" s="25"/>
      <c r="H122" s="502"/>
      <c r="I122" s="504"/>
      <c r="J122" s="31"/>
      <c r="K122" s="31"/>
      <c r="L122" s="30"/>
      <c r="M122" s="31"/>
      <c r="N122" s="31"/>
      <c r="O122" s="31"/>
      <c r="P122" s="31"/>
      <c r="Q122" s="31"/>
      <c r="R122" s="31"/>
      <c r="S122" s="31"/>
      <c r="T122" s="31"/>
      <c r="U122" s="31"/>
      <c r="V122" s="31"/>
      <c r="W122" s="31"/>
      <c r="X122" s="31"/>
      <c r="Y122" s="31"/>
      <c r="Z122" s="32"/>
    </row>
    <row r="123" spans="1:26" ht="39" customHeight="1" x14ac:dyDescent="0.2">
      <c r="A123" s="467"/>
      <c r="B123" s="424"/>
      <c r="C123" s="424"/>
      <c r="D123" s="142"/>
      <c r="E123" s="423" t="s">
        <v>469</v>
      </c>
      <c r="F123" s="424"/>
      <c r="G123" s="25"/>
      <c r="H123" s="502"/>
      <c r="I123" s="504"/>
      <c r="J123" s="31"/>
      <c r="K123" s="31"/>
      <c r="L123" s="30"/>
      <c r="M123" s="31"/>
      <c r="N123" s="31"/>
      <c r="O123" s="31"/>
      <c r="P123" s="31"/>
      <c r="Q123" s="31"/>
      <c r="R123" s="31"/>
      <c r="S123" s="31"/>
      <c r="T123" s="31"/>
      <c r="U123" s="31"/>
      <c r="V123" s="31"/>
      <c r="W123" s="31"/>
      <c r="X123" s="31"/>
      <c r="Y123" s="31"/>
      <c r="Z123" s="32"/>
    </row>
    <row r="124" spans="1:26" ht="81.75" customHeight="1" x14ac:dyDescent="0.2">
      <c r="A124" s="467"/>
      <c r="B124" s="424"/>
      <c r="C124" s="424"/>
      <c r="D124" s="142"/>
      <c r="E124" s="147" t="s">
        <v>438</v>
      </c>
      <c r="F124" s="491"/>
      <c r="G124" s="491"/>
      <c r="H124" s="502"/>
      <c r="I124" s="504"/>
      <c r="J124" s="31"/>
      <c r="K124" s="31"/>
      <c r="L124" s="30"/>
      <c r="M124" s="31"/>
      <c r="N124" s="31"/>
      <c r="O124" s="31"/>
      <c r="P124" s="31"/>
      <c r="Q124" s="31"/>
      <c r="R124" s="31"/>
      <c r="S124" s="31"/>
      <c r="T124" s="31"/>
      <c r="U124" s="31"/>
      <c r="V124" s="31"/>
      <c r="W124" s="31"/>
      <c r="X124" s="31"/>
      <c r="Y124" s="31"/>
      <c r="Z124" s="32"/>
    </row>
    <row r="125" spans="1:26" ht="26.25" customHeight="1" x14ac:dyDescent="0.2">
      <c r="A125" s="467"/>
      <c r="B125" s="424"/>
      <c r="C125" s="424"/>
      <c r="D125" s="142"/>
      <c r="E125" s="423" t="s">
        <v>453</v>
      </c>
      <c r="F125" s="424"/>
      <c r="G125" s="25"/>
      <c r="H125" s="502"/>
      <c r="I125" s="504"/>
      <c r="J125" s="31"/>
      <c r="K125" s="31"/>
      <c r="L125" s="30"/>
      <c r="M125" s="31"/>
      <c r="N125" s="31"/>
      <c r="O125" s="31"/>
      <c r="P125" s="31"/>
      <c r="Q125" s="31"/>
      <c r="R125" s="31"/>
      <c r="S125" s="31"/>
      <c r="T125" s="31"/>
      <c r="U125" s="31"/>
      <c r="V125" s="31"/>
      <c r="W125" s="31"/>
      <c r="X125" s="31"/>
      <c r="Y125" s="31"/>
      <c r="Z125" s="32"/>
    </row>
    <row r="126" spans="1:26" ht="42.75" customHeight="1" x14ac:dyDescent="0.2">
      <c r="A126" s="283">
        <v>215</v>
      </c>
      <c r="B126" s="423" t="s">
        <v>470</v>
      </c>
      <c r="C126" s="424"/>
      <c r="D126" s="65" t="s">
        <v>82</v>
      </c>
      <c r="E126" s="476"/>
      <c r="F126" s="478"/>
      <c r="G126" s="299"/>
      <c r="H126" s="280">
        <f>IF(OR(D126="Selecione SIM OU NÃO",D126=""),0,1)</f>
        <v>1</v>
      </c>
      <c r="I126" s="285">
        <v>1</v>
      </c>
      <c r="J126" s="31"/>
      <c r="K126" s="31"/>
      <c r="L126" s="30"/>
      <c r="M126" s="31"/>
      <c r="N126" s="31"/>
      <c r="O126" s="31"/>
      <c r="P126" s="31"/>
      <c r="Q126" s="31"/>
      <c r="R126" s="31"/>
      <c r="S126" s="31"/>
      <c r="T126" s="31"/>
      <c r="U126" s="31"/>
      <c r="V126" s="31"/>
      <c r="W126" s="31"/>
      <c r="X126" s="31"/>
      <c r="Y126" s="31"/>
      <c r="Z126" s="32"/>
    </row>
    <row r="127" spans="1:26" ht="54" customHeight="1" x14ac:dyDescent="0.2">
      <c r="A127" s="494"/>
      <c r="B127" s="494"/>
      <c r="C127" s="494"/>
      <c r="D127" s="288" t="s">
        <v>364</v>
      </c>
      <c r="E127" s="494"/>
      <c r="F127" s="494"/>
      <c r="G127" s="494"/>
      <c r="H127" s="289"/>
      <c r="I127" s="290"/>
      <c r="J127" s="31"/>
      <c r="K127" s="31"/>
      <c r="L127" s="30"/>
      <c r="M127" s="31"/>
      <c r="N127" s="31"/>
      <c r="O127" s="31"/>
      <c r="P127" s="31"/>
      <c r="Q127" s="31"/>
      <c r="R127" s="31"/>
      <c r="S127" s="31"/>
      <c r="T127" s="31"/>
      <c r="U127" s="31"/>
      <c r="V127" s="31"/>
      <c r="W127" s="31"/>
      <c r="X127" s="31"/>
      <c r="Y127" s="31"/>
      <c r="Z127" s="32"/>
    </row>
    <row r="128" spans="1:26" ht="73.5" customHeight="1" x14ac:dyDescent="0.2">
      <c r="A128" s="493">
        <v>216</v>
      </c>
      <c r="B128" s="423" t="s">
        <v>471</v>
      </c>
      <c r="C128" s="424"/>
      <c r="D128" s="142"/>
      <c r="E128" s="411" t="s">
        <v>472</v>
      </c>
      <c r="F128" s="412"/>
      <c r="G128" s="300"/>
      <c r="H128" s="501">
        <f>IF(OR(D128&lt;&gt;"",D129&lt;&gt;"",D130&lt;&gt;"",D131&lt;&gt;""),1,0)</f>
        <v>1</v>
      </c>
      <c r="I128" s="503">
        <v>1</v>
      </c>
      <c r="J128" s="296" t="s">
        <v>410</v>
      </c>
      <c r="K128" s="31"/>
      <c r="L128" s="30"/>
      <c r="M128" s="31"/>
      <c r="N128" s="31"/>
      <c r="O128" s="31"/>
      <c r="P128" s="31"/>
      <c r="Q128" s="31"/>
      <c r="R128" s="31"/>
      <c r="S128" s="31"/>
      <c r="T128" s="31"/>
      <c r="U128" s="31"/>
      <c r="V128" s="31"/>
      <c r="W128" s="31"/>
      <c r="X128" s="31"/>
      <c r="Y128" s="31"/>
      <c r="Z128" s="32"/>
    </row>
    <row r="129" spans="1:26" ht="38.25" customHeight="1" x14ac:dyDescent="0.2">
      <c r="A129" s="467"/>
      <c r="B129" s="424"/>
      <c r="C129" s="424"/>
      <c r="D129" s="142"/>
      <c r="E129" s="423" t="s">
        <v>473</v>
      </c>
      <c r="F129" s="424"/>
      <c r="G129" s="25"/>
      <c r="H129" s="502"/>
      <c r="I129" s="504"/>
      <c r="J129" s="31"/>
      <c r="K129" s="31"/>
      <c r="L129" s="30"/>
      <c r="M129" s="31"/>
      <c r="N129" s="31"/>
      <c r="O129" s="31"/>
      <c r="P129" s="31"/>
      <c r="Q129" s="31"/>
      <c r="R129" s="31"/>
      <c r="S129" s="31"/>
      <c r="T129" s="31"/>
      <c r="U129" s="31"/>
      <c r="V129" s="31"/>
      <c r="W129" s="31"/>
      <c r="X129" s="31"/>
      <c r="Y129" s="31"/>
      <c r="Z129" s="32"/>
    </row>
    <row r="130" spans="1:26" ht="38.25" customHeight="1" x14ac:dyDescent="0.2">
      <c r="A130" s="467"/>
      <c r="B130" s="424"/>
      <c r="C130" s="424"/>
      <c r="D130" s="142"/>
      <c r="E130" s="245" t="s">
        <v>474</v>
      </c>
      <c r="F130" s="491"/>
      <c r="G130" s="491"/>
      <c r="H130" s="502"/>
      <c r="I130" s="504"/>
      <c r="J130" s="31"/>
      <c r="K130" s="31"/>
      <c r="L130" s="30"/>
      <c r="M130" s="31"/>
      <c r="N130" s="31"/>
      <c r="O130" s="31"/>
      <c r="P130" s="31"/>
      <c r="Q130" s="31"/>
      <c r="R130" s="31"/>
      <c r="S130" s="31"/>
      <c r="T130" s="31"/>
      <c r="U130" s="31"/>
      <c r="V130" s="31"/>
      <c r="W130" s="31"/>
      <c r="X130" s="31"/>
      <c r="Y130" s="31"/>
      <c r="Z130" s="32"/>
    </row>
    <row r="131" spans="1:26" ht="27" customHeight="1" x14ac:dyDescent="0.2">
      <c r="A131" s="467"/>
      <c r="B131" s="424"/>
      <c r="C131" s="424"/>
      <c r="D131" s="65" t="s">
        <v>135</v>
      </c>
      <c r="E131" s="411" t="s">
        <v>475</v>
      </c>
      <c r="F131" s="412"/>
      <c r="G131" s="299"/>
      <c r="H131" s="502"/>
      <c r="I131" s="504"/>
      <c r="J131" s="31"/>
      <c r="K131" s="31"/>
      <c r="L131" s="30"/>
      <c r="M131" s="31"/>
      <c r="N131" s="31"/>
      <c r="O131" s="31"/>
      <c r="P131" s="31"/>
      <c r="Q131" s="31"/>
      <c r="R131" s="31"/>
      <c r="S131" s="31"/>
      <c r="T131" s="31"/>
      <c r="U131" s="31"/>
      <c r="V131" s="31"/>
      <c r="W131" s="31"/>
      <c r="X131" s="31"/>
      <c r="Y131" s="31"/>
      <c r="Z131" s="32"/>
    </row>
    <row r="132" spans="1:26" ht="38.25" customHeight="1" x14ac:dyDescent="0.2">
      <c r="A132" s="301"/>
      <c r="B132" s="101"/>
      <c r="C132" s="101"/>
      <c r="D132" s="101"/>
      <c r="E132" s="101"/>
      <c r="F132" s="101"/>
      <c r="G132" s="101"/>
      <c r="H132" s="302">
        <f>SUM(H5:H131)</f>
        <v>23</v>
      </c>
      <c r="I132" s="303">
        <f>SUM(I5:I131)</f>
        <v>37</v>
      </c>
      <c r="J132" s="31"/>
      <c r="K132" s="31"/>
      <c r="L132" s="31"/>
      <c r="M132" s="31"/>
      <c r="N132" s="31"/>
      <c r="O132" s="31"/>
      <c r="P132" s="31"/>
      <c r="Q132" s="31"/>
      <c r="R132" s="31"/>
      <c r="S132" s="31"/>
      <c r="T132" s="31"/>
      <c r="U132" s="31"/>
      <c r="V132" s="31"/>
      <c r="W132" s="31"/>
      <c r="X132" s="31"/>
      <c r="Y132" s="31"/>
      <c r="Z132" s="32"/>
    </row>
    <row r="133" spans="1:26" ht="15.75" customHeight="1" x14ac:dyDescent="0.2">
      <c r="A133" s="304"/>
      <c r="B133" s="31"/>
      <c r="C133" s="31"/>
      <c r="D133" s="31"/>
      <c r="E133" s="31"/>
      <c r="F133" s="31"/>
      <c r="G133" s="31"/>
      <c r="H133" s="305"/>
      <c r="I133" s="295"/>
      <c r="J133" s="31"/>
      <c r="K133" s="31"/>
      <c r="L133" s="31"/>
      <c r="M133" s="31"/>
      <c r="N133" s="31"/>
      <c r="O133" s="31"/>
      <c r="P133" s="31"/>
      <c r="Q133" s="31"/>
      <c r="R133" s="31"/>
      <c r="S133" s="31"/>
      <c r="T133" s="31"/>
      <c r="U133" s="31"/>
      <c r="V133" s="31"/>
      <c r="W133" s="31"/>
      <c r="X133" s="31"/>
      <c r="Y133" s="31"/>
      <c r="Z133" s="32"/>
    </row>
    <row r="134" spans="1:26" ht="15.75" customHeight="1" x14ac:dyDescent="0.2">
      <c r="A134" s="304"/>
      <c r="B134" s="31"/>
      <c r="C134" s="31"/>
      <c r="D134" s="31"/>
      <c r="E134" s="31"/>
      <c r="F134" s="31"/>
      <c r="G134" s="31"/>
      <c r="H134" s="305"/>
      <c r="I134" s="295"/>
      <c r="J134" s="31"/>
      <c r="K134" s="31"/>
      <c r="L134" s="31"/>
      <c r="M134" s="31"/>
      <c r="N134" s="31"/>
      <c r="O134" s="31"/>
      <c r="P134" s="31"/>
      <c r="Q134" s="31"/>
      <c r="R134" s="31"/>
      <c r="S134" s="31"/>
      <c r="T134" s="31"/>
      <c r="U134" s="31"/>
      <c r="V134" s="31"/>
      <c r="W134" s="31"/>
      <c r="X134" s="31"/>
      <c r="Y134" s="31"/>
      <c r="Z134" s="32"/>
    </row>
    <row r="135" spans="1:26" ht="15.75" customHeight="1" x14ac:dyDescent="0.2">
      <c r="A135" s="304"/>
      <c r="B135" s="31"/>
      <c r="C135" s="31"/>
      <c r="D135" s="31"/>
      <c r="E135" s="31"/>
      <c r="F135" s="31"/>
      <c r="G135" s="31"/>
      <c r="H135" s="305"/>
      <c r="I135" s="295"/>
      <c r="J135" s="31"/>
      <c r="K135" s="31"/>
      <c r="L135" s="31"/>
      <c r="M135" s="31"/>
      <c r="N135" s="31"/>
      <c r="O135" s="31"/>
      <c r="P135" s="31"/>
      <c r="Q135" s="31"/>
      <c r="R135" s="31"/>
      <c r="S135" s="31"/>
      <c r="T135" s="31"/>
      <c r="U135" s="31"/>
      <c r="V135" s="31"/>
      <c r="W135" s="31"/>
      <c r="X135" s="31"/>
      <c r="Y135" s="31"/>
      <c r="Z135" s="32"/>
    </row>
    <row r="136" spans="1:26" ht="15.75" customHeight="1" x14ac:dyDescent="0.2">
      <c r="A136" s="304"/>
      <c r="B136" s="31"/>
      <c r="C136" s="31"/>
      <c r="D136" s="31"/>
      <c r="E136" s="31"/>
      <c r="F136" s="31"/>
      <c r="G136" s="31"/>
      <c r="H136" s="305"/>
      <c r="I136" s="295"/>
      <c r="J136" s="31"/>
      <c r="K136" s="31"/>
      <c r="L136" s="31"/>
      <c r="M136" s="31"/>
      <c r="N136" s="31"/>
      <c r="O136" s="31"/>
      <c r="P136" s="31"/>
      <c r="Q136" s="31"/>
      <c r="R136" s="31"/>
      <c r="S136" s="31"/>
      <c r="T136" s="31"/>
      <c r="U136" s="31"/>
      <c r="V136" s="31"/>
      <c r="W136" s="31"/>
      <c r="X136" s="31"/>
      <c r="Y136" s="31"/>
      <c r="Z136" s="32"/>
    </row>
    <row r="137" spans="1:26" ht="15.75" customHeight="1" x14ac:dyDescent="0.2">
      <c r="A137" s="304"/>
      <c r="B137" s="31"/>
      <c r="C137" s="31"/>
      <c r="D137" s="31"/>
      <c r="E137" s="31"/>
      <c r="F137" s="31"/>
      <c r="G137" s="31"/>
      <c r="H137" s="305"/>
      <c r="I137" s="295"/>
      <c r="J137" s="31"/>
      <c r="K137" s="31"/>
      <c r="L137" s="31"/>
      <c r="M137" s="31"/>
      <c r="N137" s="31"/>
      <c r="O137" s="31"/>
      <c r="P137" s="31"/>
      <c r="Q137" s="31"/>
      <c r="R137" s="31"/>
      <c r="S137" s="31"/>
      <c r="T137" s="31"/>
      <c r="U137" s="31"/>
      <c r="V137" s="31"/>
      <c r="W137" s="31"/>
      <c r="X137" s="31"/>
      <c r="Y137" s="31"/>
      <c r="Z137" s="32"/>
    </row>
    <row r="138" spans="1:26" ht="15.75" customHeight="1" x14ac:dyDescent="0.2">
      <c r="A138" s="304"/>
      <c r="B138" s="31"/>
      <c r="C138" s="31"/>
      <c r="D138" s="31"/>
      <c r="E138" s="31"/>
      <c r="F138" s="31"/>
      <c r="G138" s="31"/>
      <c r="H138" s="305"/>
      <c r="I138" s="295"/>
      <c r="J138" s="31"/>
      <c r="K138" s="31"/>
      <c r="L138" s="31"/>
      <c r="M138" s="31"/>
      <c r="N138" s="31"/>
      <c r="O138" s="31"/>
      <c r="P138" s="31"/>
      <c r="Q138" s="31"/>
      <c r="R138" s="31"/>
      <c r="S138" s="31"/>
      <c r="T138" s="31"/>
      <c r="U138" s="31"/>
      <c r="V138" s="31"/>
      <c r="W138" s="31"/>
      <c r="X138" s="31"/>
      <c r="Y138" s="31"/>
      <c r="Z138" s="32"/>
    </row>
    <row r="139" spans="1:26" ht="15.75" customHeight="1" x14ac:dyDescent="0.2">
      <c r="A139" s="304"/>
      <c r="B139" s="31"/>
      <c r="C139" s="31"/>
      <c r="D139" s="31"/>
      <c r="E139" s="31"/>
      <c r="F139" s="31"/>
      <c r="G139" s="31"/>
      <c r="H139" s="305"/>
      <c r="I139" s="295"/>
      <c r="J139" s="31"/>
      <c r="K139" s="31"/>
      <c r="L139" s="31"/>
      <c r="M139" s="31"/>
      <c r="N139" s="31"/>
      <c r="O139" s="31"/>
      <c r="P139" s="31"/>
      <c r="Q139" s="31"/>
      <c r="R139" s="31"/>
      <c r="S139" s="31"/>
      <c r="T139" s="31"/>
      <c r="U139" s="31"/>
      <c r="V139" s="31"/>
      <c r="W139" s="31"/>
      <c r="X139" s="31"/>
      <c r="Y139" s="31"/>
      <c r="Z139" s="32"/>
    </row>
    <row r="140" spans="1:26" ht="15.75" customHeight="1" x14ac:dyDescent="0.2">
      <c r="A140" s="304"/>
      <c r="B140" s="31"/>
      <c r="C140" s="31"/>
      <c r="D140" s="31"/>
      <c r="E140" s="31"/>
      <c r="F140" s="31"/>
      <c r="G140" s="31"/>
      <c r="H140" s="305"/>
      <c r="I140" s="295"/>
      <c r="J140" s="31"/>
      <c r="K140" s="31"/>
      <c r="L140" s="31"/>
      <c r="M140" s="31"/>
      <c r="N140" s="31"/>
      <c r="O140" s="31"/>
      <c r="P140" s="31"/>
      <c r="Q140" s="31"/>
      <c r="R140" s="31"/>
      <c r="S140" s="31"/>
      <c r="T140" s="31"/>
      <c r="U140" s="31"/>
      <c r="V140" s="31"/>
      <c r="W140" s="31"/>
      <c r="X140" s="31"/>
      <c r="Y140" s="31"/>
      <c r="Z140" s="32"/>
    </row>
    <row r="141" spans="1:26" ht="15.75" customHeight="1" x14ac:dyDescent="0.2">
      <c r="A141" s="304"/>
      <c r="B141" s="31"/>
      <c r="C141" s="31"/>
      <c r="D141" s="31"/>
      <c r="E141" s="31"/>
      <c r="F141" s="31"/>
      <c r="G141" s="31"/>
      <c r="H141" s="305"/>
      <c r="I141" s="295"/>
      <c r="J141" s="31"/>
      <c r="K141" s="31"/>
      <c r="L141" s="31"/>
      <c r="M141" s="31"/>
      <c r="N141" s="31"/>
      <c r="O141" s="31"/>
      <c r="P141" s="31"/>
      <c r="Q141" s="31"/>
      <c r="R141" s="31"/>
      <c r="S141" s="31"/>
      <c r="T141" s="31"/>
      <c r="U141" s="31"/>
      <c r="V141" s="31"/>
      <c r="W141" s="31"/>
      <c r="X141" s="31"/>
      <c r="Y141" s="31"/>
      <c r="Z141" s="32"/>
    </row>
    <row r="142" spans="1:26" ht="15.75" customHeight="1" x14ac:dyDescent="0.2">
      <c r="A142" s="304"/>
      <c r="B142" s="31"/>
      <c r="C142" s="31"/>
      <c r="D142" s="31"/>
      <c r="E142" s="31"/>
      <c r="F142" s="31"/>
      <c r="G142" s="31"/>
      <c r="H142" s="305"/>
      <c r="I142" s="295"/>
      <c r="J142" s="31"/>
      <c r="K142" s="31"/>
      <c r="L142" s="31"/>
      <c r="M142" s="31"/>
      <c r="N142" s="31"/>
      <c r="O142" s="31"/>
      <c r="P142" s="31"/>
      <c r="Q142" s="31"/>
      <c r="R142" s="31"/>
      <c r="S142" s="31"/>
      <c r="T142" s="31"/>
      <c r="U142" s="31"/>
      <c r="V142" s="31"/>
      <c r="W142" s="31"/>
      <c r="X142" s="31"/>
      <c r="Y142" s="31"/>
      <c r="Z142" s="32"/>
    </row>
    <row r="143" spans="1:26" ht="12.75" customHeight="1" x14ac:dyDescent="0.2">
      <c r="A143" s="304"/>
      <c r="B143" s="31"/>
      <c r="C143" s="31"/>
      <c r="D143" s="31"/>
      <c r="E143" s="31"/>
      <c r="F143" s="31"/>
      <c r="G143" s="31"/>
      <c r="H143" s="305"/>
      <c r="I143" s="295"/>
      <c r="J143" s="31"/>
      <c r="K143" s="31"/>
      <c r="L143" s="31"/>
      <c r="M143" s="31"/>
      <c r="N143" s="31"/>
      <c r="O143" s="31"/>
      <c r="P143" s="31"/>
      <c r="Q143" s="31"/>
      <c r="R143" s="31"/>
      <c r="S143" s="31"/>
      <c r="T143" s="31"/>
      <c r="U143" s="31"/>
      <c r="V143" s="31"/>
      <c r="W143" s="31"/>
      <c r="X143" s="31"/>
      <c r="Y143" s="31"/>
      <c r="Z143" s="32"/>
    </row>
    <row r="144" spans="1:26" ht="12.75" customHeight="1" x14ac:dyDescent="0.2">
      <c r="A144" s="304"/>
      <c r="B144" s="31"/>
      <c r="C144" s="31"/>
      <c r="D144" s="31"/>
      <c r="E144" s="31"/>
      <c r="F144" s="31"/>
      <c r="G144" s="31"/>
      <c r="H144" s="305"/>
      <c r="I144" s="295"/>
      <c r="J144" s="31"/>
      <c r="K144" s="31"/>
      <c r="L144" s="31"/>
      <c r="M144" s="31"/>
      <c r="N144" s="31"/>
      <c r="O144" s="31"/>
      <c r="P144" s="31"/>
      <c r="Q144" s="31"/>
      <c r="R144" s="31"/>
      <c r="S144" s="31"/>
      <c r="T144" s="31"/>
      <c r="U144" s="31"/>
      <c r="V144" s="31"/>
      <c r="W144" s="31"/>
      <c r="X144" s="31"/>
      <c r="Y144" s="31"/>
      <c r="Z144" s="32"/>
    </row>
    <row r="145" spans="1:26" ht="12.75" customHeight="1" x14ac:dyDescent="0.2">
      <c r="A145" s="304"/>
      <c r="B145" s="31"/>
      <c r="C145" s="31"/>
      <c r="D145" s="31"/>
      <c r="E145" s="31"/>
      <c r="F145" s="31"/>
      <c r="G145" s="31"/>
      <c r="H145" s="305"/>
      <c r="I145" s="295"/>
      <c r="J145" s="31"/>
      <c r="K145" s="31"/>
      <c r="L145" s="31"/>
      <c r="M145" s="31"/>
      <c r="N145" s="31"/>
      <c r="O145" s="31"/>
      <c r="P145" s="31"/>
      <c r="Q145" s="31"/>
      <c r="R145" s="31"/>
      <c r="S145" s="31"/>
      <c r="T145" s="31"/>
      <c r="U145" s="31"/>
      <c r="V145" s="31"/>
      <c r="W145" s="31"/>
      <c r="X145" s="31"/>
      <c r="Y145" s="31"/>
      <c r="Z145" s="32"/>
    </row>
    <row r="146" spans="1:26" ht="12.75" customHeight="1" x14ac:dyDescent="0.2">
      <c r="A146" s="304"/>
      <c r="B146" s="31"/>
      <c r="C146" s="31"/>
      <c r="D146" s="31"/>
      <c r="E146" s="31"/>
      <c r="F146" s="31"/>
      <c r="G146" s="31"/>
      <c r="H146" s="305"/>
      <c r="I146" s="295"/>
      <c r="J146" s="31"/>
      <c r="K146" s="31"/>
      <c r="L146" s="31"/>
      <c r="M146" s="31"/>
      <c r="N146" s="31"/>
      <c r="O146" s="31"/>
      <c r="P146" s="31"/>
      <c r="Q146" s="31"/>
      <c r="R146" s="31"/>
      <c r="S146" s="31"/>
      <c r="T146" s="31"/>
      <c r="U146" s="31"/>
      <c r="V146" s="31"/>
      <c r="W146" s="31"/>
      <c r="X146" s="31"/>
      <c r="Y146" s="31"/>
      <c r="Z146" s="32"/>
    </row>
    <row r="147" spans="1:26" ht="12.75" customHeight="1" x14ac:dyDescent="0.2">
      <c r="A147" s="304"/>
      <c r="B147" s="31"/>
      <c r="C147" s="31"/>
      <c r="D147" s="31"/>
      <c r="E147" s="31"/>
      <c r="F147" s="31"/>
      <c r="G147" s="31"/>
      <c r="H147" s="305"/>
      <c r="I147" s="295"/>
      <c r="J147" s="31"/>
      <c r="K147" s="31"/>
      <c r="L147" s="31"/>
      <c r="M147" s="31"/>
      <c r="N147" s="31"/>
      <c r="O147" s="31"/>
      <c r="P147" s="31"/>
      <c r="Q147" s="31"/>
      <c r="R147" s="31"/>
      <c r="S147" s="31"/>
      <c r="T147" s="31"/>
      <c r="U147" s="31"/>
      <c r="V147" s="31"/>
      <c r="W147" s="31"/>
      <c r="X147" s="31"/>
      <c r="Y147" s="31"/>
      <c r="Z147" s="32"/>
    </row>
    <row r="148" spans="1:26" ht="12.75" customHeight="1" x14ac:dyDescent="0.2">
      <c r="A148" s="304"/>
      <c r="B148" s="31"/>
      <c r="C148" s="31"/>
      <c r="D148" s="31"/>
      <c r="E148" s="31"/>
      <c r="F148" s="31"/>
      <c r="G148" s="31"/>
      <c r="H148" s="305"/>
      <c r="I148" s="295"/>
      <c r="J148" s="31"/>
      <c r="K148" s="31"/>
      <c r="L148" s="31"/>
      <c r="M148" s="31"/>
      <c r="N148" s="31"/>
      <c r="O148" s="31"/>
      <c r="P148" s="31"/>
      <c r="Q148" s="31"/>
      <c r="R148" s="31"/>
      <c r="S148" s="31"/>
      <c r="T148" s="31"/>
      <c r="U148" s="31"/>
      <c r="V148" s="31"/>
      <c r="W148" s="31"/>
      <c r="X148" s="31"/>
      <c r="Y148" s="31"/>
      <c r="Z148" s="32"/>
    </row>
    <row r="149" spans="1:26" ht="12.75" customHeight="1" x14ac:dyDescent="0.2">
      <c r="A149" s="304"/>
      <c r="B149" s="31"/>
      <c r="C149" s="31"/>
      <c r="D149" s="31"/>
      <c r="E149" s="31"/>
      <c r="F149" s="31"/>
      <c r="G149" s="31"/>
      <c r="H149" s="305"/>
      <c r="I149" s="295"/>
      <c r="J149" s="31"/>
      <c r="K149" s="31"/>
      <c r="L149" s="31"/>
      <c r="M149" s="31"/>
      <c r="N149" s="31"/>
      <c r="O149" s="31"/>
      <c r="P149" s="31"/>
      <c r="Q149" s="31"/>
      <c r="R149" s="31"/>
      <c r="S149" s="31"/>
      <c r="T149" s="31"/>
      <c r="U149" s="31"/>
      <c r="V149" s="31"/>
      <c r="W149" s="31"/>
      <c r="X149" s="31"/>
      <c r="Y149" s="31"/>
      <c r="Z149" s="32"/>
    </row>
    <row r="150" spans="1:26" ht="12.75" customHeight="1" x14ac:dyDescent="0.2">
      <c r="A150" s="304"/>
      <c r="B150" s="31"/>
      <c r="C150" s="31"/>
      <c r="D150" s="31"/>
      <c r="E150" s="31"/>
      <c r="F150" s="31"/>
      <c r="G150" s="31"/>
      <c r="H150" s="305"/>
      <c r="I150" s="295"/>
      <c r="J150" s="31"/>
      <c r="K150" s="31"/>
      <c r="L150" s="31"/>
      <c r="M150" s="31"/>
      <c r="N150" s="31"/>
      <c r="O150" s="31"/>
      <c r="P150" s="31"/>
      <c r="Q150" s="31"/>
      <c r="R150" s="31"/>
      <c r="S150" s="31"/>
      <c r="T150" s="31"/>
      <c r="U150" s="31"/>
      <c r="V150" s="31"/>
      <c r="W150" s="31"/>
      <c r="X150" s="31"/>
      <c r="Y150" s="31"/>
      <c r="Z150" s="32"/>
    </row>
    <row r="151" spans="1:26" ht="12.75" customHeight="1" x14ac:dyDescent="0.2">
      <c r="A151" s="304"/>
      <c r="B151" s="31"/>
      <c r="C151" s="31"/>
      <c r="D151" s="31"/>
      <c r="E151" s="31"/>
      <c r="F151" s="31"/>
      <c r="G151" s="31"/>
      <c r="H151" s="305"/>
      <c r="I151" s="295"/>
      <c r="J151" s="31"/>
      <c r="K151" s="31"/>
      <c r="L151" s="31"/>
      <c r="M151" s="31"/>
      <c r="N151" s="31"/>
      <c r="O151" s="31"/>
      <c r="P151" s="31"/>
      <c r="Q151" s="31"/>
      <c r="R151" s="31"/>
      <c r="S151" s="31"/>
      <c r="T151" s="31"/>
      <c r="U151" s="31"/>
      <c r="V151" s="31"/>
      <c r="W151" s="31"/>
      <c r="X151" s="31"/>
      <c r="Y151" s="31"/>
      <c r="Z151" s="32"/>
    </row>
    <row r="152" spans="1:26" ht="12.75" customHeight="1" x14ac:dyDescent="0.2">
      <c r="A152" s="304"/>
      <c r="B152" s="31"/>
      <c r="C152" s="31"/>
      <c r="D152" s="31"/>
      <c r="E152" s="31"/>
      <c r="F152" s="31"/>
      <c r="G152" s="31"/>
      <c r="H152" s="305"/>
      <c r="I152" s="295"/>
      <c r="J152" s="31"/>
      <c r="K152" s="31"/>
      <c r="L152" s="31"/>
      <c r="M152" s="31"/>
      <c r="N152" s="31"/>
      <c r="O152" s="31"/>
      <c r="P152" s="31"/>
      <c r="Q152" s="31"/>
      <c r="R152" s="31"/>
      <c r="S152" s="31"/>
      <c r="T152" s="31"/>
      <c r="U152" s="31"/>
      <c r="V152" s="31"/>
      <c r="W152" s="31"/>
      <c r="X152" s="31"/>
      <c r="Y152" s="31"/>
      <c r="Z152" s="32"/>
    </row>
    <row r="153" spans="1:26" ht="12.75" customHeight="1" x14ac:dyDescent="0.2">
      <c r="A153" s="304"/>
      <c r="B153" s="31"/>
      <c r="C153" s="31"/>
      <c r="D153" s="31"/>
      <c r="E153" s="31"/>
      <c r="F153" s="31"/>
      <c r="G153" s="31"/>
      <c r="H153" s="305"/>
      <c r="I153" s="295"/>
      <c r="J153" s="31"/>
      <c r="K153" s="31"/>
      <c r="L153" s="31"/>
      <c r="M153" s="31"/>
      <c r="N153" s="31"/>
      <c r="O153" s="31"/>
      <c r="P153" s="31"/>
      <c r="Q153" s="31"/>
      <c r="R153" s="31"/>
      <c r="S153" s="31"/>
      <c r="T153" s="31"/>
      <c r="U153" s="31"/>
      <c r="V153" s="31"/>
      <c r="W153" s="31"/>
      <c r="X153" s="31"/>
      <c r="Y153" s="31"/>
      <c r="Z153" s="32"/>
    </row>
    <row r="154" spans="1:26" ht="12.75" customHeight="1" x14ac:dyDescent="0.2">
      <c r="A154" s="304"/>
      <c r="B154" s="31"/>
      <c r="C154" s="31"/>
      <c r="D154" s="31"/>
      <c r="E154" s="31"/>
      <c r="F154" s="31"/>
      <c r="G154" s="31"/>
      <c r="H154" s="305"/>
      <c r="I154" s="295"/>
      <c r="J154" s="31"/>
      <c r="K154" s="31"/>
      <c r="L154" s="31"/>
      <c r="M154" s="31"/>
      <c r="N154" s="31"/>
      <c r="O154" s="31"/>
      <c r="P154" s="31"/>
      <c r="Q154" s="31"/>
      <c r="R154" s="31"/>
      <c r="S154" s="31"/>
      <c r="T154" s="31"/>
      <c r="U154" s="31"/>
      <c r="V154" s="31"/>
      <c r="W154" s="31"/>
      <c r="X154" s="31"/>
      <c r="Y154" s="31"/>
      <c r="Z154" s="32"/>
    </row>
    <row r="155" spans="1:26" ht="12.75" customHeight="1" x14ac:dyDescent="0.2">
      <c r="A155" s="304"/>
      <c r="B155" s="31"/>
      <c r="C155" s="31"/>
      <c r="D155" s="31"/>
      <c r="E155" s="31"/>
      <c r="F155" s="31"/>
      <c r="G155" s="31"/>
      <c r="H155" s="305"/>
      <c r="I155" s="295"/>
      <c r="J155" s="31"/>
      <c r="K155" s="31"/>
      <c r="L155" s="31"/>
      <c r="M155" s="31"/>
      <c r="N155" s="31"/>
      <c r="O155" s="31"/>
      <c r="P155" s="31"/>
      <c r="Q155" s="31"/>
      <c r="R155" s="31"/>
      <c r="S155" s="31"/>
      <c r="T155" s="31"/>
      <c r="U155" s="31"/>
      <c r="V155" s="31"/>
      <c r="W155" s="31"/>
      <c r="X155" s="31"/>
      <c r="Y155" s="31"/>
      <c r="Z155" s="32"/>
    </row>
    <row r="156" spans="1:26" ht="12.75" customHeight="1" x14ac:dyDescent="0.2">
      <c r="A156" s="304"/>
      <c r="B156" s="31"/>
      <c r="C156" s="31"/>
      <c r="D156" s="31"/>
      <c r="E156" s="31"/>
      <c r="F156" s="31"/>
      <c r="G156" s="31"/>
      <c r="H156" s="305"/>
      <c r="I156" s="295"/>
      <c r="J156" s="31"/>
      <c r="K156" s="31"/>
      <c r="L156" s="31"/>
      <c r="M156" s="31"/>
      <c r="N156" s="31"/>
      <c r="O156" s="31"/>
      <c r="P156" s="31"/>
      <c r="Q156" s="31"/>
      <c r="R156" s="31"/>
      <c r="S156" s="31"/>
      <c r="T156" s="31"/>
      <c r="U156" s="31"/>
      <c r="V156" s="31"/>
      <c r="W156" s="31"/>
      <c r="X156" s="31"/>
      <c r="Y156" s="31"/>
      <c r="Z156" s="32"/>
    </row>
    <row r="157" spans="1:26" ht="12.75" customHeight="1" x14ac:dyDescent="0.2">
      <c r="A157" s="304"/>
      <c r="B157" s="31"/>
      <c r="C157" s="31"/>
      <c r="D157" s="31"/>
      <c r="E157" s="31"/>
      <c r="F157" s="31"/>
      <c r="G157" s="31"/>
      <c r="H157" s="305"/>
      <c r="I157" s="295"/>
      <c r="J157" s="31"/>
      <c r="K157" s="31"/>
      <c r="L157" s="31"/>
      <c r="M157" s="31"/>
      <c r="N157" s="31"/>
      <c r="O157" s="31"/>
      <c r="P157" s="31"/>
      <c r="Q157" s="31"/>
      <c r="R157" s="31"/>
      <c r="S157" s="31"/>
      <c r="T157" s="31"/>
      <c r="U157" s="31"/>
      <c r="V157" s="31"/>
      <c r="W157" s="31"/>
      <c r="X157" s="31"/>
      <c r="Y157" s="31"/>
      <c r="Z157" s="32"/>
    </row>
    <row r="158" spans="1:26" ht="12.75" customHeight="1" x14ac:dyDescent="0.2">
      <c r="A158" s="304"/>
      <c r="B158" s="31"/>
      <c r="C158" s="31"/>
      <c r="D158" s="31"/>
      <c r="E158" s="31"/>
      <c r="F158" s="31"/>
      <c r="G158" s="31"/>
      <c r="H158" s="305"/>
      <c r="I158" s="295"/>
      <c r="J158" s="31"/>
      <c r="K158" s="31"/>
      <c r="L158" s="31"/>
      <c r="M158" s="31"/>
      <c r="N158" s="31"/>
      <c r="O158" s="31"/>
      <c r="P158" s="31"/>
      <c r="Q158" s="31"/>
      <c r="R158" s="31"/>
      <c r="S158" s="31"/>
      <c r="T158" s="31"/>
      <c r="U158" s="31"/>
      <c r="V158" s="31"/>
      <c r="W158" s="31"/>
      <c r="X158" s="31"/>
      <c r="Y158" s="31"/>
      <c r="Z158" s="32"/>
    </row>
    <row r="159" spans="1:26" ht="12.75" customHeight="1" x14ac:dyDescent="0.2">
      <c r="A159" s="304"/>
      <c r="B159" s="31"/>
      <c r="C159" s="31"/>
      <c r="D159" s="31"/>
      <c r="E159" s="31"/>
      <c r="F159" s="31"/>
      <c r="G159" s="31"/>
      <c r="H159" s="305"/>
      <c r="I159" s="295"/>
      <c r="J159" s="31"/>
      <c r="K159" s="31"/>
      <c r="L159" s="31"/>
      <c r="M159" s="31"/>
      <c r="N159" s="31"/>
      <c r="O159" s="31"/>
      <c r="P159" s="31"/>
      <c r="Q159" s="31"/>
      <c r="R159" s="31"/>
      <c r="S159" s="31"/>
      <c r="T159" s="31"/>
      <c r="U159" s="31"/>
      <c r="V159" s="31"/>
      <c r="W159" s="31"/>
      <c r="X159" s="31"/>
      <c r="Y159" s="31"/>
      <c r="Z159" s="32"/>
    </row>
    <row r="160" spans="1:26" ht="12.75" customHeight="1" x14ac:dyDescent="0.2">
      <c r="A160" s="304"/>
      <c r="B160" s="31"/>
      <c r="C160" s="31"/>
      <c r="D160" s="31"/>
      <c r="E160" s="31"/>
      <c r="F160" s="31"/>
      <c r="G160" s="31"/>
      <c r="H160" s="305"/>
      <c r="I160" s="295"/>
      <c r="J160" s="31"/>
      <c r="K160" s="31"/>
      <c r="L160" s="31"/>
      <c r="M160" s="31"/>
      <c r="N160" s="31"/>
      <c r="O160" s="31"/>
      <c r="P160" s="31"/>
      <c r="Q160" s="31"/>
      <c r="R160" s="31"/>
      <c r="S160" s="31"/>
      <c r="T160" s="31"/>
      <c r="U160" s="31"/>
      <c r="V160" s="31"/>
      <c r="W160" s="31"/>
      <c r="X160" s="31"/>
      <c r="Y160" s="31"/>
      <c r="Z160" s="32"/>
    </row>
    <row r="161" spans="1:26" ht="12.75" customHeight="1" x14ac:dyDescent="0.2">
      <c r="A161" s="304"/>
      <c r="B161" s="31"/>
      <c r="C161" s="31"/>
      <c r="D161" s="31"/>
      <c r="E161" s="31"/>
      <c r="F161" s="31"/>
      <c r="G161" s="31"/>
      <c r="H161" s="305"/>
      <c r="I161" s="295"/>
      <c r="J161" s="31"/>
      <c r="K161" s="31"/>
      <c r="L161" s="31"/>
      <c r="M161" s="31"/>
      <c r="N161" s="31"/>
      <c r="O161" s="31"/>
      <c r="P161" s="31"/>
      <c r="Q161" s="31"/>
      <c r="R161" s="31"/>
      <c r="S161" s="31"/>
      <c r="T161" s="31"/>
      <c r="U161" s="31"/>
      <c r="V161" s="31"/>
      <c r="W161" s="31"/>
      <c r="X161" s="31"/>
      <c r="Y161" s="31"/>
      <c r="Z161" s="32"/>
    </row>
    <row r="162" spans="1:26" ht="12.75" customHeight="1" x14ac:dyDescent="0.2">
      <c r="A162" s="304"/>
      <c r="B162" s="31"/>
      <c r="C162" s="31"/>
      <c r="D162" s="31"/>
      <c r="E162" s="31"/>
      <c r="F162" s="31"/>
      <c r="G162" s="31"/>
      <c r="H162" s="305"/>
      <c r="I162" s="295"/>
      <c r="J162" s="31"/>
      <c r="K162" s="31"/>
      <c r="L162" s="31"/>
      <c r="M162" s="31"/>
      <c r="N162" s="31"/>
      <c r="O162" s="31"/>
      <c r="P162" s="31"/>
      <c r="Q162" s="31"/>
      <c r="R162" s="31"/>
      <c r="S162" s="31"/>
      <c r="T162" s="31"/>
      <c r="U162" s="31"/>
      <c r="V162" s="31"/>
      <c r="W162" s="31"/>
      <c r="X162" s="31"/>
      <c r="Y162" s="31"/>
      <c r="Z162" s="32"/>
    </row>
    <row r="163" spans="1:26" ht="12.75" customHeight="1" x14ac:dyDescent="0.2">
      <c r="A163" s="304"/>
      <c r="B163" s="31"/>
      <c r="C163" s="31"/>
      <c r="D163" s="31"/>
      <c r="E163" s="31"/>
      <c r="F163" s="31"/>
      <c r="G163" s="31"/>
      <c r="H163" s="305"/>
      <c r="I163" s="295"/>
      <c r="J163" s="31"/>
      <c r="K163" s="31"/>
      <c r="L163" s="31"/>
      <c r="M163" s="31"/>
      <c r="N163" s="31"/>
      <c r="O163" s="31"/>
      <c r="P163" s="31"/>
      <c r="Q163" s="31"/>
      <c r="R163" s="31"/>
      <c r="S163" s="31"/>
      <c r="T163" s="31"/>
      <c r="U163" s="31"/>
      <c r="V163" s="31"/>
      <c r="W163" s="31"/>
      <c r="X163" s="31"/>
      <c r="Y163" s="31"/>
      <c r="Z163" s="32"/>
    </row>
    <row r="164" spans="1:26" ht="12.75" customHeight="1" x14ac:dyDescent="0.2">
      <c r="A164" s="304"/>
      <c r="B164" s="31"/>
      <c r="C164" s="31"/>
      <c r="D164" s="31"/>
      <c r="E164" s="31"/>
      <c r="F164" s="31"/>
      <c r="G164" s="31"/>
      <c r="H164" s="305"/>
      <c r="I164" s="295"/>
      <c r="J164" s="31"/>
      <c r="K164" s="31"/>
      <c r="L164" s="31"/>
      <c r="M164" s="31"/>
      <c r="N164" s="31"/>
      <c r="O164" s="31"/>
      <c r="P164" s="31"/>
      <c r="Q164" s="31"/>
      <c r="R164" s="31"/>
      <c r="S164" s="31"/>
      <c r="T164" s="31"/>
      <c r="U164" s="31"/>
      <c r="V164" s="31"/>
      <c r="W164" s="31"/>
      <c r="X164" s="31"/>
      <c r="Y164" s="31"/>
      <c r="Z164" s="32"/>
    </row>
    <row r="165" spans="1:26" ht="12.75" customHeight="1" x14ac:dyDescent="0.2">
      <c r="A165" s="304"/>
      <c r="B165" s="31"/>
      <c r="C165" s="31"/>
      <c r="D165" s="31"/>
      <c r="E165" s="31"/>
      <c r="F165" s="31"/>
      <c r="G165" s="31"/>
      <c r="H165" s="305"/>
      <c r="I165" s="295"/>
      <c r="J165" s="31"/>
      <c r="K165" s="31"/>
      <c r="L165" s="31"/>
      <c r="M165" s="31"/>
      <c r="N165" s="31"/>
      <c r="O165" s="31"/>
      <c r="P165" s="31"/>
      <c r="Q165" s="31"/>
      <c r="R165" s="31"/>
      <c r="S165" s="31"/>
      <c r="T165" s="31"/>
      <c r="U165" s="31"/>
      <c r="V165" s="31"/>
      <c r="W165" s="31"/>
      <c r="X165" s="31"/>
      <c r="Y165" s="31"/>
      <c r="Z165" s="32"/>
    </row>
    <row r="166" spans="1:26" ht="12.75" customHeight="1" x14ac:dyDescent="0.2">
      <c r="A166" s="304"/>
      <c r="B166" s="31"/>
      <c r="C166" s="31"/>
      <c r="D166" s="31"/>
      <c r="E166" s="31"/>
      <c r="F166" s="31"/>
      <c r="G166" s="31"/>
      <c r="H166" s="305"/>
      <c r="I166" s="295"/>
      <c r="J166" s="31"/>
      <c r="K166" s="31"/>
      <c r="L166" s="31"/>
      <c r="M166" s="31"/>
      <c r="N166" s="31"/>
      <c r="O166" s="31"/>
      <c r="P166" s="31"/>
      <c r="Q166" s="31"/>
      <c r="R166" s="31"/>
      <c r="S166" s="31"/>
      <c r="T166" s="31"/>
      <c r="U166" s="31"/>
      <c r="V166" s="31"/>
      <c r="W166" s="31"/>
      <c r="X166" s="31"/>
      <c r="Y166" s="31"/>
      <c r="Z166" s="32"/>
    </row>
    <row r="167" spans="1:26" ht="12.75" customHeight="1" x14ac:dyDescent="0.2">
      <c r="A167" s="304"/>
      <c r="B167" s="31"/>
      <c r="C167" s="31"/>
      <c r="D167" s="31"/>
      <c r="E167" s="31"/>
      <c r="F167" s="31"/>
      <c r="G167" s="31"/>
      <c r="H167" s="305"/>
      <c r="I167" s="295"/>
      <c r="J167" s="31"/>
      <c r="K167" s="31"/>
      <c r="L167" s="31"/>
      <c r="M167" s="31"/>
      <c r="N167" s="31"/>
      <c r="O167" s="31"/>
      <c r="P167" s="31"/>
      <c r="Q167" s="31"/>
      <c r="R167" s="31"/>
      <c r="S167" s="31"/>
      <c r="T167" s="31"/>
      <c r="U167" s="31"/>
      <c r="V167" s="31"/>
      <c r="W167" s="31"/>
      <c r="X167" s="31"/>
      <c r="Y167" s="31"/>
      <c r="Z167" s="32"/>
    </row>
    <row r="168" spans="1:26" ht="12.75" customHeight="1" x14ac:dyDescent="0.2">
      <c r="A168" s="304"/>
      <c r="B168" s="31"/>
      <c r="C168" s="31"/>
      <c r="D168" s="31"/>
      <c r="E168" s="31"/>
      <c r="F168" s="31"/>
      <c r="G168" s="31"/>
      <c r="H168" s="305"/>
      <c r="I168" s="295"/>
      <c r="J168" s="31"/>
      <c r="K168" s="31"/>
      <c r="L168" s="31"/>
      <c r="M168" s="31"/>
      <c r="N168" s="31"/>
      <c r="O168" s="31"/>
      <c r="P168" s="31"/>
      <c r="Q168" s="31"/>
      <c r="R168" s="31"/>
      <c r="S168" s="31"/>
      <c r="T168" s="31"/>
      <c r="U168" s="31"/>
      <c r="V168" s="31"/>
      <c r="W168" s="31"/>
      <c r="X168" s="31"/>
      <c r="Y168" s="31"/>
      <c r="Z168" s="32"/>
    </row>
    <row r="169" spans="1:26" ht="12.75" customHeight="1" x14ac:dyDescent="0.2">
      <c r="A169" s="304"/>
      <c r="B169" s="31"/>
      <c r="C169" s="31"/>
      <c r="D169" s="31"/>
      <c r="E169" s="31"/>
      <c r="F169" s="31"/>
      <c r="G169" s="31"/>
      <c r="H169" s="305"/>
      <c r="I169" s="295"/>
      <c r="J169" s="31"/>
      <c r="K169" s="31"/>
      <c r="L169" s="31"/>
      <c r="M169" s="31"/>
      <c r="N169" s="31"/>
      <c r="O169" s="31"/>
      <c r="P169" s="31"/>
      <c r="Q169" s="31"/>
      <c r="R169" s="31"/>
      <c r="S169" s="31"/>
      <c r="T169" s="31"/>
      <c r="U169" s="31"/>
      <c r="V169" s="31"/>
      <c r="W169" s="31"/>
      <c r="X169" s="31"/>
      <c r="Y169" s="31"/>
      <c r="Z169" s="32"/>
    </row>
    <row r="170" spans="1:26" ht="12.75" customHeight="1" x14ac:dyDescent="0.2">
      <c r="A170" s="304"/>
      <c r="B170" s="31"/>
      <c r="C170" s="31"/>
      <c r="D170" s="31"/>
      <c r="E170" s="31"/>
      <c r="F170" s="31"/>
      <c r="G170" s="31"/>
      <c r="H170" s="305"/>
      <c r="I170" s="295"/>
      <c r="J170" s="31"/>
      <c r="K170" s="31"/>
      <c r="L170" s="31"/>
      <c r="M170" s="31"/>
      <c r="N170" s="31"/>
      <c r="O170" s="31"/>
      <c r="P170" s="31"/>
      <c r="Q170" s="31"/>
      <c r="R170" s="31"/>
      <c r="S170" s="31"/>
      <c r="T170" s="31"/>
      <c r="U170" s="31"/>
      <c r="V170" s="31"/>
      <c r="W170" s="31"/>
      <c r="X170" s="31"/>
      <c r="Y170" s="31"/>
      <c r="Z170" s="32"/>
    </row>
    <row r="171" spans="1:26" ht="12.75" customHeight="1" x14ac:dyDescent="0.2">
      <c r="A171" s="304"/>
      <c r="B171" s="31"/>
      <c r="C171" s="31"/>
      <c r="D171" s="31"/>
      <c r="E171" s="31"/>
      <c r="F171" s="31"/>
      <c r="G171" s="31"/>
      <c r="H171" s="305"/>
      <c r="I171" s="295"/>
      <c r="J171" s="31"/>
      <c r="K171" s="31"/>
      <c r="L171" s="31"/>
      <c r="M171" s="31"/>
      <c r="N171" s="31"/>
      <c r="O171" s="31"/>
      <c r="P171" s="31"/>
      <c r="Q171" s="31"/>
      <c r="R171" s="31"/>
      <c r="S171" s="31"/>
      <c r="T171" s="31"/>
      <c r="U171" s="31"/>
      <c r="V171" s="31"/>
      <c r="W171" s="31"/>
      <c r="X171" s="31"/>
      <c r="Y171" s="31"/>
      <c r="Z171" s="32"/>
    </row>
    <row r="172" spans="1:26" ht="12.75" customHeight="1" x14ac:dyDescent="0.2">
      <c r="A172" s="304"/>
      <c r="B172" s="31"/>
      <c r="C172" s="31"/>
      <c r="D172" s="31"/>
      <c r="E172" s="31"/>
      <c r="F172" s="31"/>
      <c r="G172" s="31"/>
      <c r="H172" s="305"/>
      <c r="I172" s="295"/>
      <c r="J172" s="31"/>
      <c r="K172" s="31"/>
      <c r="L172" s="31"/>
      <c r="M172" s="31"/>
      <c r="N172" s="31"/>
      <c r="O172" s="31"/>
      <c r="P172" s="31"/>
      <c r="Q172" s="31"/>
      <c r="R172" s="31"/>
      <c r="S172" s="31"/>
      <c r="T172" s="31"/>
      <c r="U172" s="31"/>
      <c r="V172" s="31"/>
      <c r="W172" s="31"/>
      <c r="X172" s="31"/>
      <c r="Y172" s="31"/>
      <c r="Z172" s="32"/>
    </row>
    <row r="173" spans="1:26" ht="12.75" customHeight="1" x14ac:dyDescent="0.2">
      <c r="A173" s="304"/>
      <c r="B173" s="31"/>
      <c r="C173" s="31"/>
      <c r="D173" s="31"/>
      <c r="E173" s="31"/>
      <c r="F173" s="31"/>
      <c r="G173" s="31"/>
      <c r="H173" s="305"/>
      <c r="I173" s="295"/>
      <c r="J173" s="31"/>
      <c r="K173" s="31"/>
      <c r="L173" s="31"/>
      <c r="M173" s="31"/>
      <c r="N173" s="31"/>
      <c r="O173" s="31"/>
      <c r="P173" s="31"/>
      <c r="Q173" s="31"/>
      <c r="R173" s="31"/>
      <c r="S173" s="31"/>
      <c r="T173" s="31"/>
      <c r="U173" s="31"/>
      <c r="V173" s="31"/>
      <c r="W173" s="31"/>
      <c r="X173" s="31"/>
      <c r="Y173" s="31"/>
      <c r="Z173" s="32"/>
    </row>
    <row r="174" spans="1:26" ht="12.75" customHeight="1" x14ac:dyDescent="0.2">
      <c r="A174" s="304"/>
      <c r="B174" s="31"/>
      <c r="C174" s="31"/>
      <c r="D174" s="31"/>
      <c r="E174" s="31"/>
      <c r="F174" s="31"/>
      <c r="G174" s="31"/>
      <c r="H174" s="305"/>
      <c r="I174" s="295"/>
      <c r="J174" s="31"/>
      <c r="K174" s="31"/>
      <c r="L174" s="31"/>
      <c r="M174" s="31"/>
      <c r="N174" s="31"/>
      <c r="O174" s="31"/>
      <c r="P174" s="31"/>
      <c r="Q174" s="31"/>
      <c r="R174" s="31"/>
      <c r="S174" s="31"/>
      <c r="T174" s="31"/>
      <c r="U174" s="31"/>
      <c r="V174" s="31"/>
      <c r="W174" s="31"/>
      <c r="X174" s="31"/>
      <c r="Y174" s="31"/>
      <c r="Z174" s="32"/>
    </row>
    <row r="175" spans="1:26" ht="12.75" customHeight="1" x14ac:dyDescent="0.2">
      <c r="A175" s="304"/>
      <c r="B175" s="31"/>
      <c r="C175" s="31"/>
      <c r="D175" s="31"/>
      <c r="E175" s="31"/>
      <c r="F175" s="31"/>
      <c r="G175" s="31"/>
      <c r="H175" s="305"/>
      <c r="I175" s="295"/>
      <c r="J175" s="31"/>
      <c r="K175" s="31"/>
      <c r="L175" s="31"/>
      <c r="M175" s="31"/>
      <c r="N175" s="31"/>
      <c r="O175" s="31"/>
      <c r="P175" s="31"/>
      <c r="Q175" s="31"/>
      <c r="R175" s="31"/>
      <c r="S175" s="31"/>
      <c r="T175" s="31"/>
      <c r="U175" s="31"/>
      <c r="V175" s="31"/>
      <c r="W175" s="31"/>
      <c r="X175" s="31"/>
      <c r="Y175" s="31"/>
      <c r="Z175" s="32"/>
    </row>
    <row r="176" spans="1:26" ht="12.75" customHeight="1" x14ac:dyDescent="0.2">
      <c r="A176" s="304"/>
      <c r="B176" s="31"/>
      <c r="C176" s="31"/>
      <c r="D176" s="31"/>
      <c r="E176" s="31"/>
      <c r="F176" s="31"/>
      <c r="G176" s="31"/>
      <c r="H176" s="305"/>
      <c r="I176" s="295"/>
      <c r="J176" s="31"/>
      <c r="K176" s="31"/>
      <c r="L176" s="31"/>
      <c r="M176" s="31"/>
      <c r="N176" s="31"/>
      <c r="O176" s="31"/>
      <c r="P176" s="31"/>
      <c r="Q176" s="31"/>
      <c r="R176" s="31"/>
      <c r="S176" s="31"/>
      <c r="T176" s="31"/>
      <c r="U176" s="31"/>
      <c r="V176" s="31"/>
      <c r="W176" s="31"/>
      <c r="X176" s="31"/>
      <c r="Y176" s="31"/>
      <c r="Z176" s="32"/>
    </row>
    <row r="177" spans="1:26" ht="12.75" customHeight="1" x14ac:dyDescent="0.2">
      <c r="A177" s="304"/>
      <c r="B177" s="31"/>
      <c r="C177" s="31"/>
      <c r="D177" s="31"/>
      <c r="E177" s="31"/>
      <c r="F177" s="31"/>
      <c r="G177" s="31"/>
      <c r="H177" s="305"/>
      <c r="I177" s="295"/>
      <c r="J177" s="31"/>
      <c r="K177" s="31"/>
      <c r="L177" s="31"/>
      <c r="M177" s="31"/>
      <c r="N177" s="31"/>
      <c r="O177" s="31"/>
      <c r="P177" s="31"/>
      <c r="Q177" s="31"/>
      <c r="R177" s="31"/>
      <c r="S177" s="31"/>
      <c r="T177" s="31"/>
      <c r="U177" s="31"/>
      <c r="V177" s="31"/>
      <c r="W177" s="31"/>
      <c r="X177" s="31"/>
      <c r="Y177" s="31"/>
      <c r="Z177" s="32"/>
    </row>
    <row r="178" spans="1:26" ht="12.75" customHeight="1" x14ac:dyDescent="0.2">
      <c r="A178" s="304"/>
      <c r="B178" s="31"/>
      <c r="C178" s="31"/>
      <c r="D178" s="31"/>
      <c r="E178" s="31"/>
      <c r="F178" s="31"/>
      <c r="G178" s="31"/>
      <c r="H178" s="305"/>
      <c r="I178" s="295"/>
      <c r="J178" s="31"/>
      <c r="K178" s="31"/>
      <c r="L178" s="31"/>
      <c r="M178" s="31"/>
      <c r="N178" s="31"/>
      <c r="O178" s="31"/>
      <c r="P178" s="31"/>
      <c r="Q178" s="31"/>
      <c r="R178" s="31"/>
      <c r="S178" s="31"/>
      <c r="T178" s="31"/>
      <c r="U178" s="31"/>
      <c r="V178" s="31"/>
      <c r="W178" s="31"/>
      <c r="X178" s="31"/>
      <c r="Y178" s="31"/>
      <c r="Z178" s="32"/>
    </row>
    <row r="179" spans="1:26" ht="12.75" customHeight="1" x14ac:dyDescent="0.2">
      <c r="A179" s="304"/>
      <c r="B179" s="31"/>
      <c r="C179" s="31"/>
      <c r="D179" s="31"/>
      <c r="E179" s="31"/>
      <c r="F179" s="31"/>
      <c r="G179" s="31"/>
      <c r="H179" s="305"/>
      <c r="I179" s="295"/>
      <c r="J179" s="31"/>
      <c r="K179" s="31"/>
      <c r="L179" s="31"/>
      <c r="M179" s="31"/>
      <c r="N179" s="31"/>
      <c r="O179" s="31"/>
      <c r="P179" s="31"/>
      <c r="Q179" s="31"/>
      <c r="R179" s="31"/>
      <c r="S179" s="31"/>
      <c r="T179" s="31"/>
      <c r="U179" s="31"/>
      <c r="V179" s="31"/>
      <c r="W179" s="31"/>
      <c r="X179" s="31"/>
      <c r="Y179" s="31"/>
      <c r="Z179" s="32"/>
    </row>
    <row r="180" spans="1:26" ht="12.75" customHeight="1" x14ac:dyDescent="0.2">
      <c r="A180" s="304"/>
      <c r="B180" s="31"/>
      <c r="C180" s="31"/>
      <c r="D180" s="31"/>
      <c r="E180" s="31"/>
      <c r="F180" s="31"/>
      <c r="G180" s="31"/>
      <c r="H180" s="305"/>
      <c r="I180" s="295"/>
      <c r="J180" s="31"/>
      <c r="K180" s="31"/>
      <c r="L180" s="31"/>
      <c r="M180" s="31"/>
      <c r="N180" s="31"/>
      <c r="O180" s="31"/>
      <c r="P180" s="31"/>
      <c r="Q180" s="31"/>
      <c r="R180" s="31"/>
      <c r="S180" s="31"/>
      <c r="T180" s="31"/>
      <c r="U180" s="31"/>
      <c r="V180" s="31"/>
      <c r="W180" s="31"/>
      <c r="X180" s="31"/>
      <c r="Y180" s="31"/>
      <c r="Z180" s="32"/>
    </row>
    <row r="181" spans="1:26" ht="12.75" customHeight="1" x14ac:dyDescent="0.2">
      <c r="A181" s="304"/>
      <c r="B181" s="31"/>
      <c r="C181" s="31"/>
      <c r="D181" s="31"/>
      <c r="E181" s="31"/>
      <c r="F181" s="31"/>
      <c r="G181" s="31"/>
      <c r="H181" s="305"/>
      <c r="I181" s="295"/>
      <c r="J181" s="31"/>
      <c r="K181" s="31"/>
      <c r="L181" s="31"/>
      <c r="M181" s="31"/>
      <c r="N181" s="31"/>
      <c r="O181" s="31"/>
      <c r="P181" s="31"/>
      <c r="Q181" s="31"/>
      <c r="R181" s="31"/>
      <c r="S181" s="31"/>
      <c r="T181" s="31"/>
      <c r="U181" s="31"/>
      <c r="V181" s="31"/>
      <c r="W181" s="31"/>
      <c r="X181" s="31"/>
      <c r="Y181" s="31"/>
      <c r="Z181" s="32"/>
    </row>
    <row r="182" spans="1:26" ht="12.75" customHeight="1" x14ac:dyDescent="0.2">
      <c r="A182" s="304"/>
      <c r="B182" s="31"/>
      <c r="C182" s="31"/>
      <c r="D182" s="31"/>
      <c r="E182" s="31"/>
      <c r="F182" s="31"/>
      <c r="G182" s="31"/>
      <c r="H182" s="305"/>
      <c r="I182" s="295"/>
      <c r="J182" s="31"/>
      <c r="K182" s="31"/>
      <c r="L182" s="31"/>
      <c r="M182" s="31"/>
      <c r="N182" s="31"/>
      <c r="O182" s="31"/>
      <c r="P182" s="31"/>
      <c r="Q182" s="31"/>
      <c r="R182" s="31"/>
      <c r="S182" s="31"/>
      <c r="T182" s="31"/>
      <c r="U182" s="31"/>
      <c r="V182" s="31"/>
      <c r="W182" s="31"/>
      <c r="X182" s="31"/>
      <c r="Y182" s="31"/>
      <c r="Z182" s="32"/>
    </row>
    <row r="183" spans="1:26" ht="12.75" customHeight="1" x14ac:dyDescent="0.2">
      <c r="A183" s="304"/>
      <c r="B183" s="31"/>
      <c r="C183" s="31"/>
      <c r="D183" s="31"/>
      <c r="E183" s="31"/>
      <c r="F183" s="31"/>
      <c r="G183" s="31"/>
      <c r="H183" s="305"/>
      <c r="I183" s="295"/>
      <c r="J183" s="31"/>
      <c r="K183" s="31"/>
      <c r="L183" s="31"/>
      <c r="M183" s="31"/>
      <c r="N183" s="31"/>
      <c r="O183" s="31"/>
      <c r="P183" s="31"/>
      <c r="Q183" s="31"/>
      <c r="R183" s="31"/>
      <c r="S183" s="31"/>
      <c r="T183" s="31"/>
      <c r="U183" s="31"/>
      <c r="V183" s="31"/>
      <c r="W183" s="31"/>
      <c r="X183" s="31"/>
      <c r="Y183" s="31"/>
      <c r="Z183" s="32"/>
    </row>
    <row r="184" spans="1:26" ht="12.75" customHeight="1" x14ac:dyDescent="0.2">
      <c r="A184" s="304"/>
      <c r="B184" s="31"/>
      <c r="C184" s="31"/>
      <c r="D184" s="31"/>
      <c r="E184" s="31"/>
      <c r="F184" s="31"/>
      <c r="G184" s="31"/>
      <c r="H184" s="305"/>
      <c r="I184" s="295"/>
      <c r="J184" s="31"/>
      <c r="K184" s="31"/>
      <c r="L184" s="31"/>
      <c r="M184" s="31"/>
      <c r="N184" s="31"/>
      <c r="O184" s="31"/>
      <c r="P184" s="31"/>
      <c r="Q184" s="31"/>
      <c r="R184" s="31"/>
      <c r="S184" s="31"/>
      <c r="T184" s="31"/>
      <c r="U184" s="31"/>
      <c r="V184" s="31"/>
      <c r="W184" s="31"/>
      <c r="X184" s="31"/>
      <c r="Y184" s="31"/>
      <c r="Z184" s="32"/>
    </row>
    <row r="185" spans="1:26" ht="12.75" customHeight="1" x14ac:dyDescent="0.2">
      <c r="A185" s="304"/>
      <c r="B185" s="31"/>
      <c r="C185" s="31"/>
      <c r="D185" s="31"/>
      <c r="E185" s="31"/>
      <c r="F185" s="31"/>
      <c r="G185" s="31"/>
      <c r="H185" s="305"/>
      <c r="I185" s="295"/>
      <c r="J185" s="31"/>
      <c r="K185" s="31"/>
      <c r="L185" s="31"/>
      <c r="M185" s="31"/>
      <c r="N185" s="31"/>
      <c r="O185" s="31"/>
      <c r="P185" s="31"/>
      <c r="Q185" s="31"/>
      <c r="R185" s="31"/>
      <c r="S185" s="31"/>
      <c r="T185" s="31"/>
      <c r="U185" s="31"/>
      <c r="V185" s="31"/>
      <c r="W185" s="31"/>
      <c r="X185" s="31"/>
      <c r="Y185" s="31"/>
      <c r="Z185" s="32"/>
    </row>
    <row r="186" spans="1:26" ht="12.75" customHeight="1" x14ac:dyDescent="0.2">
      <c r="A186" s="304"/>
      <c r="B186" s="31"/>
      <c r="C186" s="31"/>
      <c r="D186" s="31"/>
      <c r="E186" s="31"/>
      <c r="F186" s="31"/>
      <c r="G186" s="31"/>
      <c r="H186" s="305"/>
      <c r="I186" s="295"/>
      <c r="J186" s="31"/>
      <c r="K186" s="31"/>
      <c r="L186" s="31"/>
      <c r="M186" s="31"/>
      <c r="N186" s="31"/>
      <c r="O186" s="31"/>
      <c r="P186" s="31"/>
      <c r="Q186" s="31"/>
      <c r="R186" s="31"/>
      <c r="S186" s="31"/>
      <c r="T186" s="31"/>
      <c r="U186" s="31"/>
      <c r="V186" s="31"/>
      <c r="W186" s="31"/>
      <c r="X186" s="31"/>
      <c r="Y186" s="31"/>
      <c r="Z186" s="32"/>
    </row>
    <row r="187" spans="1:26" ht="12.75" customHeight="1" x14ac:dyDescent="0.2">
      <c r="A187" s="304"/>
      <c r="B187" s="31"/>
      <c r="C187" s="31"/>
      <c r="D187" s="31"/>
      <c r="E187" s="31"/>
      <c r="F187" s="31"/>
      <c r="G187" s="31"/>
      <c r="H187" s="305"/>
      <c r="I187" s="295"/>
      <c r="J187" s="31"/>
      <c r="K187" s="31"/>
      <c r="L187" s="31"/>
      <c r="M187" s="31"/>
      <c r="N187" s="31"/>
      <c r="O187" s="31"/>
      <c r="P187" s="31"/>
      <c r="Q187" s="31"/>
      <c r="R187" s="31"/>
      <c r="S187" s="31"/>
      <c r="T187" s="31"/>
      <c r="U187" s="31"/>
      <c r="V187" s="31"/>
      <c r="W187" s="31"/>
      <c r="X187" s="31"/>
      <c r="Y187" s="31"/>
      <c r="Z187" s="32"/>
    </row>
    <row r="188" spans="1:26" ht="12.75" customHeight="1" x14ac:dyDescent="0.2">
      <c r="A188" s="304"/>
      <c r="B188" s="31"/>
      <c r="C188" s="31"/>
      <c r="D188" s="31"/>
      <c r="E188" s="31"/>
      <c r="F188" s="31"/>
      <c r="G188" s="31"/>
      <c r="H188" s="305"/>
      <c r="I188" s="295"/>
      <c r="J188" s="31"/>
      <c r="K188" s="31"/>
      <c r="L188" s="31"/>
      <c r="M188" s="31"/>
      <c r="N188" s="31"/>
      <c r="O188" s="31"/>
      <c r="P188" s="31"/>
      <c r="Q188" s="31"/>
      <c r="R188" s="31"/>
      <c r="S188" s="31"/>
      <c r="T188" s="31"/>
      <c r="U188" s="31"/>
      <c r="V188" s="31"/>
      <c r="W188" s="31"/>
      <c r="X188" s="31"/>
      <c r="Y188" s="31"/>
      <c r="Z188" s="32"/>
    </row>
    <row r="189" spans="1:26" ht="12.75" customHeight="1" x14ac:dyDescent="0.2">
      <c r="A189" s="304"/>
      <c r="B189" s="31"/>
      <c r="C189" s="31"/>
      <c r="D189" s="31"/>
      <c r="E189" s="31"/>
      <c r="F189" s="31"/>
      <c r="G189" s="31"/>
      <c r="H189" s="305"/>
      <c r="I189" s="295"/>
      <c r="J189" s="31"/>
      <c r="K189" s="31"/>
      <c r="L189" s="31"/>
      <c r="M189" s="31"/>
      <c r="N189" s="31"/>
      <c r="O189" s="31"/>
      <c r="P189" s="31"/>
      <c r="Q189" s="31"/>
      <c r="R189" s="31"/>
      <c r="S189" s="31"/>
      <c r="T189" s="31"/>
      <c r="U189" s="31"/>
      <c r="V189" s="31"/>
      <c r="W189" s="31"/>
      <c r="X189" s="31"/>
      <c r="Y189" s="31"/>
      <c r="Z189" s="32"/>
    </row>
    <row r="190" spans="1:26" ht="12.75" customHeight="1" x14ac:dyDescent="0.2">
      <c r="A190" s="304"/>
      <c r="B190" s="31"/>
      <c r="C190" s="31"/>
      <c r="D190" s="31"/>
      <c r="E190" s="31"/>
      <c r="F190" s="31"/>
      <c r="G190" s="31"/>
      <c r="H190" s="305"/>
      <c r="I190" s="295"/>
      <c r="J190" s="31"/>
      <c r="K190" s="31"/>
      <c r="L190" s="31"/>
      <c r="M190" s="31"/>
      <c r="N190" s="31"/>
      <c r="O190" s="31"/>
      <c r="P190" s="31"/>
      <c r="Q190" s="31"/>
      <c r="R190" s="31"/>
      <c r="S190" s="31"/>
      <c r="T190" s="31"/>
      <c r="U190" s="31"/>
      <c r="V190" s="31"/>
      <c r="W190" s="31"/>
      <c r="X190" s="31"/>
      <c r="Y190" s="31"/>
      <c r="Z190" s="32"/>
    </row>
    <row r="191" spans="1:26" ht="12.75" customHeight="1" x14ac:dyDescent="0.2">
      <c r="A191" s="304"/>
      <c r="B191" s="31"/>
      <c r="C191" s="31"/>
      <c r="D191" s="31"/>
      <c r="E191" s="31"/>
      <c r="F191" s="31"/>
      <c r="G191" s="31"/>
      <c r="H191" s="305"/>
      <c r="I191" s="295"/>
      <c r="J191" s="31"/>
      <c r="K191" s="31"/>
      <c r="L191" s="31"/>
      <c r="M191" s="31"/>
      <c r="N191" s="31"/>
      <c r="O191" s="31"/>
      <c r="P191" s="31"/>
      <c r="Q191" s="31"/>
      <c r="R191" s="31"/>
      <c r="S191" s="31"/>
      <c r="T191" s="31"/>
      <c r="U191" s="31"/>
      <c r="V191" s="31"/>
      <c r="W191" s="31"/>
      <c r="X191" s="31"/>
      <c r="Y191" s="31"/>
      <c r="Z191" s="32"/>
    </row>
    <row r="192" spans="1:26" ht="12.75" customHeight="1" x14ac:dyDescent="0.2">
      <c r="A192" s="304"/>
      <c r="B192" s="31"/>
      <c r="C192" s="31"/>
      <c r="D192" s="31"/>
      <c r="E192" s="31"/>
      <c r="F192" s="31"/>
      <c r="G192" s="31"/>
      <c r="H192" s="305"/>
      <c r="I192" s="295"/>
      <c r="J192" s="31"/>
      <c r="K192" s="31"/>
      <c r="L192" s="31"/>
      <c r="M192" s="31"/>
      <c r="N192" s="31"/>
      <c r="O192" s="31"/>
      <c r="P192" s="31"/>
      <c r="Q192" s="31"/>
      <c r="R192" s="31"/>
      <c r="S192" s="31"/>
      <c r="T192" s="31"/>
      <c r="U192" s="31"/>
      <c r="V192" s="31"/>
      <c r="W192" s="31"/>
      <c r="X192" s="31"/>
      <c r="Y192" s="31"/>
      <c r="Z192" s="32"/>
    </row>
    <row r="193" spans="1:26" ht="12.75" customHeight="1" x14ac:dyDescent="0.2">
      <c r="A193" s="304"/>
      <c r="B193" s="31"/>
      <c r="C193" s="31"/>
      <c r="D193" s="31"/>
      <c r="E193" s="31"/>
      <c r="F193" s="31"/>
      <c r="G193" s="31"/>
      <c r="H193" s="305"/>
      <c r="I193" s="295"/>
      <c r="J193" s="31"/>
      <c r="K193" s="31"/>
      <c r="L193" s="31"/>
      <c r="M193" s="31"/>
      <c r="N193" s="31"/>
      <c r="O193" s="31"/>
      <c r="P193" s="31"/>
      <c r="Q193" s="31"/>
      <c r="R193" s="31"/>
      <c r="S193" s="31"/>
      <c r="T193" s="31"/>
      <c r="U193" s="31"/>
      <c r="V193" s="31"/>
      <c r="W193" s="31"/>
      <c r="X193" s="31"/>
      <c r="Y193" s="31"/>
      <c r="Z193" s="32"/>
    </row>
    <row r="194" spans="1:26" ht="12.75" customHeight="1" x14ac:dyDescent="0.2">
      <c r="A194" s="304"/>
      <c r="B194" s="31"/>
      <c r="C194" s="31"/>
      <c r="D194" s="31"/>
      <c r="E194" s="31"/>
      <c r="F194" s="31"/>
      <c r="G194" s="31"/>
      <c r="H194" s="305"/>
      <c r="I194" s="295"/>
      <c r="J194" s="31"/>
      <c r="K194" s="31"/>
      <c r="L194" s="31"/>
      <c r="M194" s="31"/>
      <c r="N194" s="31"/>
      <c r="O194" s="31"/>
      <c r="P194" s="31"/>
      <c r="Q194" s="31"/>
      <c r="R194" s="31"/>
      <c r="S194" s="31"/>
      <c r="T194" s="31"/>
      <c r="U194" s="31"/>
      <c r="V194" s="31"/>
      <c r="W194" s="31"/>
      <c r="X194" s="31"/>
      <c r="Y194" s="31"/>
      <c r="Z194" s="32"/>
    </row>
    <row r="195" spans="1:26" ht="12.75" customHeight="1" x14ac:dyDescent="0.2">
      <c r="A195" s="304"/>
      <c r="B195" s="31"/>
      <c r="C195" s="31"/>
      <c r="D195" s="31"/>
      <c r="E195" s="31"/>
      <c r="F195" s="31"/>
      <c r="G195" s="31"/>
      <c r="H195" s="305"/>
      <c r="I195" s="295"/>
      <c r="J195" s="31"/>
      <c r="K195" s="31"/>
      <c r="L195" s="31"/>
      <c r="M195" s="31"/>
      <c r="N195" s="31"/>
      <c r="O195" s="31"/>
      <c r="P195" s="31"/>
      <c r="Q195" s="31"/>
      <c r="R195" s="31"/>
      <c r="S195" s="31"/>
      <c r="T195" s="31"/>
      <c r="U195" s="31"/>
      <c r="V195" s="31"/>
      <c r="W195" s="31"/>
      <c r="X195" s="31"/>
      <c r="Y195" s="31"/>
      <c r="Z195" s="32"/>
    </row>
    <row r="196" spans="1:26" ht="12.75" customHeight="1" x14ac:dyDescent="0.2">
      <c r="A196" s="304"/>
      <c r="B196" s="31"/>
      <c r="C196" s="31"/>
      <c r="D196" s="31"/>
      <c r="E196" s="31"/>
      <c r="F196" s="31"/>
      <c r="G196" s="31"/>
      <c r="H196" s="305"/>
      <c r="I196" s="295"/>
      <c r="J196" s="31"/>
      <c r="K196" s="31"/>
      <c r="L196" s="31"/>
      <c r="M196" s="31"/>
      <c r="N196" s="31"/>
      <c r="O196" s="31"/>
      <c r="P196" s="31"/>
      <c r="Q196" s="31"/>
      <c r="R196" s="31"/>
      <c r="S196" s="31"/>
      <c r="T196" s="31"/>
      <c r="U196" s="31"/>
      <c r="V196" s="31"/>
      <c r="W196" s="31"/>
      <c r="X196" s="31"/>
      <c r="Y196" s="31"/>
      <c r="Z196" s="32"/>
    </row>
    <row r="197" spans="1:26" ht="12.75" customHeight="1" x14ac:dyDescent="0.2">
      <c r="A197" s="304"/>
      <c r="B197" s="31"/>
      <c r="C197" s="31"/>
      <c r="D197" s="31"/>
      <c r="E197" s="31"/>
      <c r="F197" s="31"/>
      <c r="G197" s="31"/>
      <c r="H197" s="305"/>
      <c r="I197" s="295"/>
      <c r="J197" s="31"/>
      <c r="K197" s="31"/>
      <c r="L197" s="31"/>
      <c r="M197" s="31"/>
      <c r="N197" s="31"/>
      <c r="O197" s="31"/>
      <c r="P197" s="31"/>
      <c r="Q197" s="31"/>
      <c r="R197" s="31"/>
      <c r="S197" s="31"/>
      <c r="T197" s="31"/>
      <c r="U197" s="31"/>
      <c r="V197" s="31"/>
      <c r="W197" s="31"/>
      <c r="X197" s="31"/>
      <c r="Y197" s="31"/>
      <c r="Z197" s="32"/>
    </row>
    <row r="198" spans="1:26" ht="12.75" customHeight="1" x14ac:dyDescent="0.2">
      <c r="A198" s="304"/>
      <c r="B198" s="31"/>
      <c r="C198" s="31"/>
      <c r="D198" s="31"/>
      <c r="E198" s="31"/>
      <c r="F198" s="31"/>
      <c r="G198" s="31"/>
      <c r="H198" s="305"/>
      <c r="I198" s="295"/>
      <c r="J198" s="31"/>
      <c r="K198" s="31"/>
      <c r="L198" s="31"/>
      <c r="M198" s="31"/>
      <c r="N198" s="31"/>
      <c r="O198" s="31"/>
      <c r="P198" s="31"/>
      <c r="Q198" s="31"/>
      <c r="R198" s="31"/>
      <c r="S198" s="31"/>
      <c r="T198" s="31"/>
      <c r="U198" s="31"/>
      <c r="V198" s="31"/>
      <c r="W198" s="31"/>
      <c r="X198" s="31"/>
      <c r="Y198" s="31"/>
      <c r="Z198" s="32"/>
    </row>
    <row r="199" spans="1:26" ht="12.75" customHeight="1" x14ac:dyDescent="0.2">
      <c r="A199" s="304"/>
      <c r="B199" s="31"/>
      <c r="C199" s="31"/>
      <c r="D199" s="31"/>
      <c r="E199" s="31"/>
      <c r="F199" s="31"/>
      <c r="G199" s="31"/>
      <c r="H199" s="305"/>
      <c r="I199" s="295"/>
      <c r="J199" s="31"/>
      <c r="K199" s="31"/>
      <c r="L199" s="31"/>
      <c r="M199" s="31"/>
      <c r="N199" s="31"/>
      <c r="O199" s="31"/>
      <c r="P199" s="31"/>
      <c r="Q199" s="31"/>
      <c r="R199" s="31"/>
      <c r="S199" s="31"/>
      <c r="T199" s="31"/>
      <c r="U199" s="31"/>
      <c r="V199" s="31"/>
      <c r="W199" s="31"/>
      <c r="X199" s="31"/>
      <c r="Y199" s="31"/>
      <c r="Z199" s="32"/>
    </row>
    <row r="200" spans="1:26" ht="12.75" customHeight="1" x14ac:dyDescent="0.2">
      <c r="A200" s="304"/>
      <c r="B200" s="31"/>
      <c r="C200" s="31"/>
      <c r="D200" s="31"/>
      <c r="E200" s="31"/>
      <c r="F200" s="31"/>
      <c r="G200" s="31"/>
      <c r="H200" s="305"/>
      <c r="I200" s="295"/>
      <c r="J200" s="31"/>
      <c r="K200" s="31"/>
      <c r="L200" s="31"/>
      <c r="M200" s="31"/>
      <c r="N200" s="31"/>
      <c r="O200" s="31"/>
      <c r="P200" s="31"/>
      <c r="Q200" s="31"/>
      <c r="R200" s="31"/>
      <c r="S200" s="31"/>
      <c r="T200" s="31"/>
      <c r="U200" s="31"/>
      <c r="V200" s="31"/>
      <c r="W200" s="31"/>
      <c r="X200" s="31"/>
      <c r="Y200" s="31"/>
      <c r="Z200" s="32"/>
    </row>
    <row r="201" spans="1:26" ht="12.75" customHeight="1" x14ac:dyDescent="0.2">
      <c r="A201" s="304"/>
      <c r="B201" s="31"/>
      <c r="C201" s="31"/>
      <c r="D201" s="31"/>
      <c r="E201" s="31"/>
      <c r="F201" s="31"/>
      <c r="G201" s="31"/>
      <c r="H201" s="305"/>
      <c r="I201" s="295"/>
      <c r="J201" s="31"/>
      <c r="K201" s="31"/>
      <c r="L201" s="31"/>
      <c r="M201" s="31"/>
      <c r="N201" s="31"/>
      <c r="O201" s="31"/>
      <c r="P201" s="31"/>
      <c r="Q201" s="31"/>
      <c r="R201" s="31"/>
      <c r="S201" s="31"/>
      <c r="T201" s="31"/>
      <c r="U201" s="31"/>
      <c r="V201" s="31"/>
      <c r="W201" s="31"/>
      <c r="X201" s="31"/>
      <c r="Y201" s="31"/>
      <c r="Z201" s="32"/>
    </row>
    <row r="202" spans="1:26" ht="12.75" customHeight="1" x14ac:dyDescent="0.2">
      <c r="A202" s="304"/>
      <c r="B202" s="31"/>
      <c r="C202" s="31"/>
      <c r="D202" s="31"/>
      <c r="E202" s="31"/>
      <c r="F202" s="31"/>
      <c r="G202" s="31"/>
      <c r="H202" s="305"/>
      <c r="I202" s="295"/>
      <c r="J202" s="31"/>
      <c r="K202" s="31"/>
      <c r="L202" s="31"/>
      <c r="M202" s="31"/>
      <c r="N202" s="31"/>
      <c r="O202" s="31"/>
      <c r="P202" s="31"/>
      <c r="Q202" s="31"/>
      <c r="R202" s="31"/>
      <c r="S202" s="31"/>
      <c r="T202" s="31"/>
      <c r="U202" s="31"/>
      <c r="V202" s="31"/>
      <c r="W202" s="31"/>
      <c r="X202" s="31"/>
      <c r="Y202" s="31"/>
      <c r="Z202" s="32"/>
    </row>
    <row r="203" spans="1:26" ht="12.75" customHeight="1" x14ac:dyDescent="0.2">
      <c r="A203" s="304"/>
      <c r="B203" s="31"/>
      <c r="C203" s="31"/>
      <c r="D203" s="31"/>
      <c r="E203" s="31"/>
      <c r="F203" s="31"/>
      <c r="G203" s="31"/>
      <c r="H203" s="305"/>
      <c r="I203" s="295"/>
      <c r="J203" s="31"/>
      <c r="K203" s="31"/>
      <c r="L203" s="31"/>
      <c r="M203" s="31"/>
      <c r="N203" s="31"/>
      <c r="O203" s="31"/>
      <c r="P203" s="31"/>
      <c r="Q203" s="31"/>
      <c r="R203" s="31"/>
      <c r="S203" s="31"/>
      <c r="T203" s="31"/>
      <c r="U203" s="31"/>
      <c r="V203" s="31"/>
      <c r="W203" s="31"/>
      <c r="X203" s="31"/>
      <c r="Y203" s="31"/>
      <c r="Z203" s="32"/>
    </row>
    <row r="204" spans="1:26" ht="12.75" customHeight="1" x14ac:dyDescent="0.2">
      <c r="A204" s="304"/>
      <c r="B204" s="31"/>
      <c r="C204" s="31"/>
      <c r="D204" s="31"/>
      <c r="E204" s="31"/>
      <c r="F204" s="31"/>
      <c r="G204" s="31"/>
      <c r="H204" s="305"/>
      <c r="I204" s="295"/>
      <c r="J204" s="31"/>
      <c r="K204" s="31"/>
      <c r="L204" s="31"/>
      <c r="M204" s="31"/>
      <c r="N204" s="31"/>
      <c r="O204" s="31"/>
      <c r="P204" s="31"/>
      <c r="Q204" s="31"/>
      <c r="R204" s="31"/>
      <c r="S204" s="31"/>
      <c r="T204" s="31"/>
      <c r="U204" s="31"/>
      <c r="V204" s="31"/>
      <c r="W204" s="31"/>
      <c r="X204" s="31"/>
      <c r="Y204" s="31"/>
      <c r="Z204" s="32"/>
    </row>
    <row r="205" spans="1:26" ht="12.75" customHeight="1" x14ac:dyDescent="0.2">
      <c r="A205" s="304"/>
      <c r="B205" s="31"/>
      <c r="C205" s="31"/>
      <c r="D205" s="31"/>
      <c r="E205" s="31"/>
      <c r="F205" s="31"/>
      <c r="G205" s="31"/>
      <c r="H205" s="305"/>
      <c r="I205" s="295"/>
      <c r="J205" s="31"/>
      <c r="K205" s="31"/>
      <c r="L205" s="31"/>
      <c r="M205" s="31"/>
      <c r="N205" s="31"/>
      <c r="O205" s="31"/>
      <c r="P205" s="31"/>
      <c r="Q205" s="31"/>
      <c r="R205" s="31"/>
      <c r="S205" s="31"/>
      <c r="T205" s="31"/>
      <c r="U205" s="31"/>
      <c r="V205" s="31"/>
      <c r="W205" s="31"/>
      <c r="X205" s="31"/>
      <c r="Y205" s="31"/>
      <c r="Z205" s="32"/>
    </row>
    <row r="206" spans="1:26" ht="12.75" customHeight="1" x14ac:dyDescent="0.2">
      <c r="A206" s="304"/>
      <c r="B206" s="31"/>
      <c r="C206" s="31"/>
      <c r="D206" s="31"/>
      <c r="E206" s="31"/>
      <c r="F206" s="31"/>
      <c r="G206" s="31"/>
      <c r="H206" s="305"/>
      <c r="I206" s="295"/>
      <c r="J206" s="31"/>
      <c r="K206" s="31"/>
      <c r="L206" s="31"/>
      <c r="M206" s="31"/>
      <c r="N206" s="31"/>
      <c r="O206" s="31"/>
      <c r="P206" s="31"/>
      <c r="Q206" s="31"/>
      <c r="R206" s="31"/>
      <c r="S206" s="31"/>
      <c r="T206" s="31"/>
      <c r="U206" s="31"/>
      <c r="V206" s="31"/>
      <c r="W206" s="31"/>
      <c r="X206" s="31"/>
      <c r="Y206" s="31"/>
      <c r="Z206" s="32"/>
    </row>
    <row r="207" spans="1:26" ht="12.75" customHeight="1" x14ac:dyDescent="0.2">
      <c r="A207" s="304"/>
      <c r="B207" s="31"/>
      <c r="C207" s="31"/>
      <c r="D207" s="31"/>
      <c r="E207" s="31"/>
      <c r="F207" s="31"/>
      <c r="G207" s="31"/>
      <c r="H207" s="305"/>
      <c r="I207" s="295"/>
      <c r="J207" s="31"/>
      <c r="K207" s="31"/>
      <c r="L207" s="31"/>
      <c r="M207" s="31"/>
      <c r="N207" s="31"/>
      <c r="O207" s="31"/>
      <c r="P207" s="31"/>
      <c r="Q207" s="31"/>
      <c r="R207" s="31"/>
      <c r="S207" s="31"/>
      <c r="T207" s="31"/>
      <c r="U207" s="31"/>
      <c r="V207" s="31"/>
      <c r="W207" s="31"/>
      <c r="X207" s="31"/>
      <c r="Y207" s="31"/>
      <c r="Z207" s="32"/>
    </row>
    <row r="208" spans="1:26" ht="12.75" customHeight="1" x14ac:dyDescent="0.2">
      <c r="A208" s="304"/>
      <c r="B208" s="31"/>
      <c r="C208" s="31"/>
      <c r="D208" s="31"/>
      <c r="E208" s="31"/>
      <c r="F208" s="31"/>
      <c r="G208" s="31"/>
      <c r="H208" s="305"/>
      <c r="I208" s="295"/>
      <c r="J208" s="31"/>
      <c r="K208" s="31"/>
      <c r="L208" s="31"/>
      <c r="M208" s="31"/>
      <c r="N208" s="31"/>
      <c r="O208" s="31"/>
      <c r="P208" s="31"/>
      <c r="Q208" s="31"/>
      <c r="R208" s="31"/>
      <c r="S208" s="31"/>
      <c r="T208" s="31"/>
      <c r="U208" s="31"/>
      <c r="V208" s="31"/>
      <c r="W208" s="31"/>
      <c r="X208" s="31"/>
      <c r="Y208" s="31"/>
      <c r="Z208" s="32"/>
    </row>
    <row r="209" spans="1:26" ht="12.75" customHeight="1" x14ac:dyDescent="0.2">
      <c r="A209" s="304"/>
      <c r="B209" s="31"/>
      <c r="C209" s="31"/>
      <c r="D209" s="31"/>
      <c r="E209" s="31"/>
      <c r="F209" s="31"/>
      <c r="G209" s="31"/>
      <c r="H209" s="305"/>
      <c r="I209" s="295"/>
      <c r="J209" s="31"/>
      <c r="K209" s="31"/>
      <c r="L209" s="31"/>
      <c r="M209" s="31"/>
      <c r="N209" s="31"/>
      <c r="O209" s="31"/>
      <c r="P209" s="31"/>
      <c r="Q209" s="31"/>
      <c r="R209" s="31"/>
      <c r="S209" s="31"/>
      <c r="T209" s="31"/>
      <c r="U209" s="31"/>
      <c r="V209" s="31"/>
      <c r="W209" s="31"/>
      <c r="X209" s="31"/>
      <c r="Y209" s="31"/>
      <c r="Z209" s="32"/>
    </row>
    <row r="210" spans="1:26" ht="12.75" customHeight="1" x14ac:dyDescent="0.2">
      <c r="A210" s="304"/>
      <c r="B210" s="31"/>
      <c r="C210" s="31"/>
      <c r="D210" s="31"/>
      <c r="E210" s="31"/>
      <c r="F210" s="31"/>
      <c r="G210" s="31"/>
      <c r="H210" s="305"/>
      <c r="I210" s="295"/>
      <c r="J210" s="31"/>
      <c r="K210" s="31"/>
      <c r="L210" s="31"/>
      <c r="M210" s="31"/>
      <c r="N210" s="31"/>
      <c r="O210" s="31"/>
      <c r="P210" s="31"/>
      <c r="Q210" s="31"/>
      <c r="R210" s="31"/>
      <c r="S210" s="31"/>
      <c r="T210" s="31"/>
      <c r="U210" s="31"/>
      <c r="V210" s="31"/>
      <c r="W210" s="31"/>
      <c r="X210" s="31"/>
      <c r="Y210" s="31"/>
      <c r="Z210" s="32"/>
    </row>
    <row r="211" spans="1:26" ht="12.75" customHeight="1" x14ac:dyDescent="0.2">
      <c r="A211" s="304"/>
      <c r="B211" s="31"/>
      <c r="C211" s="31"/>
      <c r="D211" s="31"/>
      <c r="E211" s="31"/>
      <c r="F211" s="31"/>
      <c r="G211" s="31"/>
      <c r="H211" s="305"/>
      <c r="I211" s="295"/>
      <c r="J211" s="31"/>
      <c r="K211" s="31"/>
      <c r="L211" s="31"/>
      <c r="M211" s="31"/>
      <c r="N211" s="31"/>
      <c r="O211" s="31"/>
      <c r="P211" s="31"/>
      <c r="Q211" s="31"/>
      <c r="R211" s="31"/>
      <c r="S211" s="31"/>
      <c r="T211" s="31"/>
      <c r="U211" s="31"/>
      <c r="V211" s="31"/>
      <c r="W211" s="31"/>
      <c r="X211" s="31"/>
      <c r="Y211" s="31"/>
      <c r="Z211" s="32"/>
    </row>
    <row r="212" spans="1:26" ht="12.75" customHeight="1" x14ac:dyDescent="0.2">
      <c r="A212" s="304"/>
      <c r="B212" s="31"/>
      <c r="C212" s="31"/>
      <c r="D212" s="31"/>
      <c r="E212" s="31"/>
      <c r="F212" s="31"/>
      <c r="G212" s="31"/>
      <c r="H212" s="305"/>
      <c r="I212" s="295"/>
      <c r="J212" s="31"/>
      <c r="K212" s="31"/>
      <c r="L212" s="31"/>
      <c r="M212" s="31"/>
      <c r="N212" s="31"/>
      <c r="O212" s="31"/>
      <c r="P212" s="31"/>
      <c r="Q212" s="31"/>
      <c r="R212" s="31"/>
      <c r="S212" s="31"/>
      <c r="T212" s="31"/>
      <c r="U212" s="31"/>
      <c r="V212" s="31"/>
      <c r="W212" s="31"/>
      <c r="X212" s="31"/>
      <c r="Y212" s="31"/>
      <c r="Z212" s="32"/>
    </row>
    <row r="213" spans="1:26" ht="12.75" customHeight="1" x14ac:dyDescent="0.2">
      <c r="A213" s="306"/>
      <c r="B213" s="175"/>
      <c r="C213" s="175"/>
      <c r="D213" s="175"/>
      <c r="E213" s="175"/>
      <c r="F213" s="175"/>
      <c r="G213" s="175"/>
      <c r="H213" s="305"/>
      <c r="I213" s="31"/>
      <c r="J213" s="31"/>
      <c r="K213" s="31"/>
      <c r="L213" s="31"/>
      <c r="M213" s="31"/>
      <c r="N213" s="31"/>
      <c r="O213" s="31"/>
      <c r="P213" s="31"/>
      <c r="Q213" s="31"/>
      <c r="R213" s="31"/>
      <c r="S213" s="31"/>
      <c r="T213" s="31"/>
      <c r="U213" s="31"/>
      <c r="V213" s="31"/>
      <c r="W213" s="31"/>
      <c r="X213" s="31"/>
      <c r="Y213" s="31"/>
      <c r="Z213" s="32"/>
    </row>
    <row r="214" spans="1:26" ht="12.75" customHeight="1" x14ac:dyDescent="0.2">
      <c r="A214" s="306"/>
      <c r="B214" s="175"/>
      <c r="C214" s="175"/>
      <c r="D214" s="175"/>
      <c r="E214" s="175"/>
      <c r="F214" s="175"/>
      <c r="G214" s="175"/>
      <c r="H214" s="305"/>
      <c r="I214" s="31"/>
      <c r="J214" s="31"/>
      <c r="K214" s="31"/>
      <c r="L214" s="31"/>
      <c r="M214" s="31"/>
      <c r="N214" s="31"/>
      <c r="O214" s="31"/>
      <c r="P214" s="31"/>
      <c r="Q214" s="31"/>
      <c r="R214" s="31"/>
      <c r="S214" s="31"/>
      <c r="T214" s="31"/>
      <c r="U214" s="31"/>
      <c r="V214" s="31"/>
      <c r="W214" s="31"/>
      <c r="X214" s="31"/>
      <c r="Y214" s="31"/>
      <c r="Z214" s="32"/>
    </row>
    <row r="215" spans="1:26" ht="12.75" customHeight="1" x14ac:dyDescent="0.2">
      <c r="A215" s="306"/>
      <c r="B215" s="175"/>
      <c r="C215" s="175"/>
      <c r="D215" s="175"/>
      <c r="E215" s="175"/>
      <c r="F215" s="175"/>
      <c r="G215" s="175"/>
      <c r="H215" s="305"/>
      <c r="I215" s="31"/>
      <c r="J215" s="31"/>
      <c r="K215" s="31"/>
      <c r="L215" s="31"/>
      <c r="M215" s="31"/>
      <c r="N215" s="31"/>
      <c r="O215" s="31"/>
      <c r="P215" s="31"/>
      <c r="Q215" s="31"/>
      <c r="R215" s="31"/>
      <c r="S215" s="31"/>
      <c r="T215" s="31"/>
      <c r="U215" s="31"/>
      <c r="V215" s="31"/>
      <c r="W215" s="31"/>
      <c r="X215" s="31"/>
      <c r="Y215" s="31"/>
      <c r="Z215" s="32"/>
    </row>
    <row r="216" spans="1:26" ht="12.75" customHeight="1" x14ac:dyDescent="0.2">
      <c r="A216" s="306"/>
      <c r="B216" s="175"/>
      <c r="C216" s="175"/>
      <c r="D216" s="175"/>
      <c r="E216" s="175"/>
      <c r="F216" s="175"/>
      <c r="G216" s="175"/>
      <c r="H216" s="305"/>
      <c r="I216" s="31"/>
      <c r="J216" s="31"/>
      <c r="K216" s="31"/>
      <c r="L216" s="31"/>
      <c r="M216" s="31"/>
      <c r="N216" s="31"/>
      <c r="O216" s="31"/>
      <c r="P216" s="31"/>
      <c r="Q216" s="31"/>
      <c r="R216" s="31"/>
      <c r="S216" s="31"/>
      <c r="T216" s="31"/>
      <c r="U216" s="31"/>
      <c r="V216" s="31"/>
      <c r="W216" s="31"/>
      <c r="X216" s="31"/>
      <c r="Y216" s="31"/>
      <c r="Z216" s="32"/>
    </row>
    <row r="217" spans="1:26" ht="12.75" customHeight="1" x14ac:dyDescent="0.2">
      <c r="A217" s="306"/>
      <c r="B217" s="175"/>
      <c r="C217" s="175"/>
      <c r="D217" s="175"/>
      <c r="E217" s="175"/>
      <c r="F217" s="175"/>
      <c r="G217" s="175"/>
      <c r="H217" s="305"/>
      <c r="I217" s="31"/>
      <c r="J217" s="31"/>
      <c r="K217" s="31"/>
      <c r="L217" s="31"/>
      <c r="M217" s="31"/>
      <c r="N217" s="31"/>
      <c r="O217" s="31"/>
      <c r="P217" s="31"/>
      <c r="Q217" s="31"/>
      <c r="R217" s="31"/>
      <c r="S217" s="31"/>
      <c r="T217" s="31"/>
      <c r="U217" s="31"/>
      <c r="V217" s="31"/>
      <c r="W217" s="31"/>
      <c r="X217" s="31"/>
      <c r="Y217" s="31"/>
      <c r="Z217" s="32"/>
    </row>
    <row r="218" spans="1:26" ht="12.75" customHeight="1" x14ac:dyDescent="0.2">
      <c r="A218" s="306"/>
      <c r="B218" s="175"/>
      <c r="C218" s="175"/>
      <c r="D218" s="175"/>
      <c r="E218" s="175"/>
      <c r="F218" s="175"/>
      <c r="G218" s="175"/>
      <c r="H218" s="305"/>
      <c r="I218" s="31"/>
      <c r="J218" s="31"/>
      <c r="K218" s="31"/>
      <c r="L218" s="31"/>
      <c r="M218" s="31"/>
      <c r="N218" s="31"/>
      <c r="O218" s="31"/>
      <c r="P218" s="31"/>
      <c r="Q218" s="31"/>
      <c r="R218" s="31"/>
      <c r="S218" s="31"/>
      <c r="T218" s="31"/>
      <c r="U218" s="31"/>
      <c r="V218" s="31"/>
      <c r="W218" s="31"/>
      <c r="X218" s="31"/>
      <c r="Y218" s="31"/>
      <c r="Z218" s="32"/>
    </row>
    <row r="219" spans="1:26" ht="12.75" customHeight="1" x14ac:dyDescent="0.2">
      <c r="A219" s="306"/>
      <c r="B219" s="175"/>
      <c r="C219" s="175"/>
      <c r="D219" s="175"/>
      <c r="E219" s="175"/>
      <c r="F219" s="175"/>
      <c r="G219" s="175"/>
      <c r="H219" s="305"/>
      <c r="I219" s="31"/>
      <c r="J219" s="31"/>
      <c r="K219" s="31"/>
      <c r="L219" s="31"/>
      <c r="M219" s="31"/>
      <c r="N219" s="31"/>
      <c r="O219" s="31"/>
      <c r="P219" s="31"/>
      <c r="Q219" s="31"/>
      <c r="R219" s="31"/>
      <c r="S219" s="31"/>
      <c r="T219" s="31"/>
      <c r="U219" s="31"/>
      <c r="V219" s="31"/>
      <c r="W219" s="31"/>
      <c r="X219" s="31"/>
      <c r="Y219" s="31"/>
      <c r="Z219" s="32"/>
    </row>
    <row r="220" spans="1:26" ht="12.75" customHeight="1" x14ac:dyDescent="0.2">
      <c r="A220" s="306"/>
      <c r="B220" s="175"/>
      <c r="C220" s="175"/>
      <c r="D220" s="175"/>
      <c r="E220" s="175"/>
      <c r="F220" s="175"/>
      <c r="G220" s="175"/>
      <c r="H220" s="305"/>
      <c r="I220" s="31"/>
      <c r="J220" s="31"/>
      <c r="K220" s="31"/>
      <c r="L220" s="31"/>
      <c r="M220" s="31"/>
      <c r="N220" s="31"/>
      <c r="O220" s="31"/>
      <c r="P220" s="31"/>
      <c r="Q220" s="31"/>
      <c r="R220" s="31"/>
      <c r="S220" s="31"/>
      <c r="T220" s="31"/>
      <c r="U220" s="31"/>
      <c r="V220" s="31"/>
      <c r="W220" s="31"/>
      <c r="X220" s="31"/>
      <c r="Y220" s="31"/>
      <c r="Z220" s="32"/>
    </row>
    <row r="221" spans="1:26" ht="12.75" customHeight="1" x14ac:dyDescent="0.2">
      <c r="A221" s="306"/>
      <c r="B221" s="175"/>
      <c r="C221" s="175"/>
      <c r="D221" s="175"/>
      <c r="E221" s="175"/>
      <c r="F221" s="175"/>
      <c r="G221" s="175"/>
      <c r="H221" s="305"/>
      <c r="I221" s="31"/>
      <c r="J221" s="31"/>
      <c r="K221" s="31"/>
      <c r="L221" s="31"/>
      <c r="M221" s="31"/>
      <c r="N221" s="31"/>
      <c r="O221" s="31"/>
      <c r="P221" s="31"/>
      <c r="Q221" s="31"/>
      <c r="R221" s="31"/>
      <c r="S221" s="31"/>
      <c r="T221" s="31"/>
      <c r="U221" s="31"/>
      <c r="V221" s="31"/>
      <c r="W221" s="31"/>
      <c r="X221" s="31"/>
      <c r="Y221" s="31"/>
      <c r="Z221" s="32"/>
    </row>
    <row r="222" spans="1:26" ht="12.75" customHeight="1" x14ac:dyDescent="0.2">
      <c r="A222" s="306"/>
      <c r="B222" s="175"/>
      <c r="C222" s="175"/>
      <c r="D222" s="175"/>
      <c r="E222" s="175"/>
      <c r="F222" s="175"/>
      <c r="G222" s="175"/>
      <c r="H222" s="305"/>
      <c r="I222" s="31"/>
      <c r="J222" s="31"/>
      <c r="K222" s="31"/>
      <c r="L222" s="31"/>
      <c r="M222" s="31"/>
      <c r="N222" s="31"/>
      <c r="O222" s="31"/>
      <c r="P222" s="31"/>
      <c r="Q222" s="31"/>
      <c r="R222" s="31"/>
      <c r="S222" s="31"/>
      <c r="T222" s="31"/>
      <c r="U222" s="31"/>
      <c r="V222" s="31"/>
      <c r="W222" s="31"/>
      <c r="X222" s="31"/>
      <c r="Y222" s="31"/>
      <c r="Z222" s="32"/>
    </row>
    <row r="223" spans="1:26" ht="12.75" customHeight="1" x14ac:dyDescent="0.2">
      <c r="A223" s="306"/>
      <c r="B223" s="175"/>
      <c r="C223" s="175"/>
      <c r="D223" s="175"/>
      <c r="E223" s="175"/>
      <c r="F223" s="175"/>
      <c r="G223" s="175"/>
      <c r="H223" s="305"/>
      <c r="I223" s="31"/>
      <c r="J223" s="31"/>
      <c r="K223" s="31"/>
      <c r="L223" s="31"/>
      <c r="M223" s="31"/>
      <c r="N223" s="31"/>
      <c r="O223" s="31"/>
      <c r="P223" s="31"/>
      <c r="Q223" s="31"/>
      <c r="R223" s="31"/>
      <c r="S223" s="31"/>
      <c r="T223" s="31"/>
      <c r="U223" s="31"/>
      <c r="V223" s="31"/>
      <c r="W223" s="31"/>
      <c r="X223" s="31"/>
      <c r="Y223" s="31"/>
      <c r="Z223" s="32"/>
    </row>
    <row r="224" spans="1:26" ht="12.75" customHeight="1" x14ac:dyDescent="0.2">
      <c r="A224" s="306"/>
      <c r="B224" s="175"/>
      <c r="C224" s="175"/>
      <c r="D224" s="175"/>
      <c r="E224" s="175"/>
      <c r="F224" s="175"/>
      <c r="G224" s="175"/>
      <c r="H224" s="305"/>
      <c r="I224" s="31"/>
      <c r="J224" s="31"/>
      <c r="K224" s="31"/>
      <c r="L224" s="31"/>
      <c r="M224" s="31"/>
      <c r="N224" s="31"/>
      <c r="O224" s="31"/>
      <c r="P224" s="31"/>
      <c r="Q224" s="31"/>
      <c r="R224" s="31"/>
      <c r="S224" s="31"/>
      <c r="T224" s="31"/>
      <c r="U224" s="31"/>
      <c r="V224" s="31"/>
      <c r="W224" s="31"/>
      <c r="X224" s="31"/>
      <c r="Y224" s="31"/>
      <c r="Z224" s="32"/>
    </row>
    <row r="225" spans="1:26" ht="12.75" customHeight="1" x14ac:dyDescent="0.2">
      <c r="A225" s="306"/>
      <c r="B225" s="175"/>
      <c r="C225" s="175"/>
      <c r="D225" s="175"/>
      <c r="E225" s="175"/>
      <c r="F225" s="175"/>
      <c r="G225" s="175"/>
      <c r="H225" s="305"/>
      <c r="I225" s="31"/>
      <c r="J225" s="31"/>
      <c r="K225" s="31"/>
      <c r="L225" s="31"/>
      <c r="M225" s="31"/>
      <c r="N225" s="31"/>
      <c r="O225" s="31"/>
      <c r="P225" s="31"/>
      <c r="Q225" s="31"/>
      <c r="R225" s="31"/>
      <c r="S225" s="31"/>
      <c r="T225" s="31"/>
      <c r="U225" s="31"/>
      <c r="V225" s="31"/>
      <c r="W225" s="31"/>
      <c r="X225" s="31"/>
      <c r="Y225" s="31"/>
      <c r="Z225" s="32"/>
    </row>
    <row r="226" spans="1:26" ht="12.75" customHeight="1" x14ac:dyDescent="0.2">
      <c r="A226" s="306"/>
      <c r="B226" s="175"/>
      <c r="C226" s="175"/>
      <c r="D226" s="175"/>
      <c r="E226" s="175"/>
      <c r="F226" s="175"/>
      <c r="G226" s="175"/>
      <c r="H226" s="305"/>
      <c r="I226" s="31"/>
      <c r="J226" s="31"/>
      <c r="K226" s="31"/>
      <c r="L226" s="31"/>
      <c r="M226" s="31"/>
      <c r="N226" s="31"/>
      <c r="O226" s="31"/>
      <c r="P226" s="31"/>
      <c r="Q226" s="31"/>
      <c r="R226" s="31"/>
      <c r="S226" s="31"/>
      <c r="T226" s="31"/>
      <c r="U226" s="31"/>
      <c r="V226" s="31"/>
      <c r="W226" s="31"/>
      <c r="X226" s="31"/>
      <c r="Y226" s="31"/>
      <c r="Z226" s="32"/>
    </row>
    <row r="227" spans="1:26" ht="12.75" customHeight="1" x14ac:dyDescent="0.2">
      <c r="A227" s="306"/>
      <c r="B227" s="175"/>
      <c r="C227" s="175"/>
      <c r="D227" s="175"/>
      <c r="E227" s="175"/>
      <c r="F227" s="175"/>
      <c r="G227" s="175"/>
      <c r="H227" s="305"/>
      <c r="I227" s="31"/>
      <c r="J227" s="31"/>
      <c r="K227" s="31"/>
      <c r="L227" s="31"/>
      <c r="M227" s="31"/>
      <c r="N227" s="31"/>
      <c r="O227" s="31"/>
      <c r="P227" s="31"/>
      <c r="Q227" s="31"/>
      <c r="R227" s="31"/>
      <c r="S227" s="31"/>
      <c r="T227" s="31"/>
      <c r="U227" s="31"/>
      <c r="V227" s="31"/>
      <c r="W227" s="31"/>
      <c r="X227" s="31"/>
      <c r="Y227" s="31"/>
      <c r="Z227" s="32"/>
    </row>
    <row r="228" spans="1:26" ht="12.75" customHeight="1" x14ac:dyDescent="0.2">
      <c r="A228" s="306"/>
      <c r="B228" s="175"/>
      <c r="C228" s="175"/>
      <c r="D228" s="175"/>
      <c r="E228" s="175"/>
      <c r="F228" s="175"/>
      <c r="G228" s="175"/>
      <c r="H228" s="305"/>
      <c r="I228" s="31"/>
      <c r="J228" s="31"/>
      <c r="K228" s="31"/>
      <c r="L228" s="31"/>
      <c r="M228" s="31"/>
      <c r="N228" s="31"/>
      <c r="O228" s="31"/>
      <c r="P228" s="31"/>
      <c r="Q228" s="31"/>
      <c r="R228" s="31"/>
      <c r="S228" s="31"/>
      <c r="T228" s="31"/>
      <c r="U228" s="31"/>
      <c r="V228" s="31"/>
      <c r="W228" s="31"/>
      <c r="X228" s="31"/>
      <c r="Y228" s="31"/>
      <c r="Z228" s="32"/>
    </row>
    <row r="229" spans="1:26" ht="12.75" customHeight="1" x14ac:dyDescent="0.2">
      <c r="A229" s="306"/>
      <c r="B229" s="175"/>
      <c r="C229" s="175"/>
      <c r="D229" s="175"/>
      <c r="E229" s="175"/>
      <c r="F229" s="175"/>
      <c r="G229" s="175"/>
      <c r="H229" s="305"/>
      <c r="I229" s="31"/>
      <c r="J229" s="31"/>
      <c r="K229" s="31"/>
      <c r="L229" s="31"/>
      <c r="M229" s="31"/>
      <c r="N229" s="31"/>
      <c r="O229" s="31"/>
      <c r="P229" s="31"/>
      <c r="Q229" s="31"/>
      <c r="R229" s="31"/>
      <c r="S229" s="31"/>
      <c r="T229" s="31"/>
      <c r="U229" s="31"/>
      <c r="V229" s="31"/>
      <c r="W229" s="31"/>
      <c r="X229" s="31"/>
      <c r="Y229" s="31"/>
      <c r="Z229" s="32"/>
    </row>
    <row r="230" spans="1:26" ht="12.75" customHeight="1" x14ac:dyDescent="0.2">
      <c r="A230" s="306"/>
      <c r="B230" s="175"/>
      <c r="C230" s="175"/>
      <c r="D230" s="175"/>
      <c r="E230" s="175"/>
      <c r="F230" s="175"/>
      <c r="G230" s="175"/>
      <c r="H230" s="305"/>
      <c r="I230" s="31"/>
      <c r="J230" s="31"/>
      <c r="K230" s="31"/>
      <c r="L230" s="31"/>
      <c r="M230" s="31"/>
      <c r="N230" s="31"/>
      <c r="O230" s="31"/>
      <c r="P230" s="31"/>
      <c r="Q230" s="31"/>
      <c r="R230" s="31"/>
      <c r="S230" s="31"/>
      <c r="T230" s="31"/>
      <c r="U230" s="31"/>
      <c r="V230" s="31"/>
      <c r="W230" s="31"/>
      <c r="X230" s="31"/>
      <c r="Y230" s="31"/>
      <c r="Z230" s="32"/>
    </row>
    <row r="231" spans="1:26" ht="12.75" customHeight="1" x14ac:dyDescent="0.2">
      <c r="A231" s="306"/>
      <c r="B231" s="175"/>
      <c r="C231" s="175"/>
      <c r="D231" s="175"/>
      <c r="E231" s="175"/>
      <c r="F231" s="175"/>
      <c r="G231" s="175"/>
      <c r="H231" s="305"/>
      <c r="I231" s="31"/>
      <c r="J231" s="31"/>
      <c r="K231" s="31"/>
      <c r="L231" s="31"/>
      <c r="M231" s="31"/>
      <c r="N231" s="31"/>
      <c r="O231" s="31"/>
      <c r="P231" s="31"/>
      <c r="Q231" s="31"/>
      <c r="R231" s="31"/>
      <c r="S231" s="31"/>
      <c r="T231" s="31"/>
      <c r="U231" s="31"/>
      <c r="V231" s="31"/>
      <c r="W231" s="31"/>
      <c r="X231" s="31"/>
      <c r="Y231" s="31"/>
      <c r="Z231" s="32"/>
    </row>
    <row r="232" spans="1:26" ht="12.75" customHeight="1" x14ac:dyDescent="0.2">
      <c r="A232" s="306"/>
      <c r="B232" s="175"/>
      <c r="C232" s="175"/>
      <c r="D232" s="175"/>
      <c r="E232" s="175"/>
      <c r="F232" s="175"/>
      <c r="G232" s="175"/>
      <c r="H232" s="305"/>
      <c r="I232" s="31"/>
      <c r="J232" s="31"/>
      <c r="K232" s="31"/>
      <c r="L232" s="31"/>
      <c r="M232" s="31"/>
      <c r="N232" s="31"/>
      <c r="O232" s="31"/>
      <c r="P232" s="31"/>
      <c r="Q232" s="31"/>
      <c r="R232" s="31"/>
      <c r="S232" s="31"/>
      <c r="T232" s="31"/>
      <c r="U232" s="31"/>
      <c r="V232" s="31"/>
      <c r="W232" s="31"/>
      <c r="X232" s="31"/>
      <c r="Y232" s="31"/>
      <c r="Z232" s="32"/>
    </row>
    <row r="233" spans="1:26" ht="12.75" customHeight="1" x14ac:dyDescent="0.2">
      <c r="A233" s="306"/>
      <c r="B233" s="175"/>
      <c r="C233" s="175"/>
      <c r="D233" s="175"/>
      <c r="E233" s="175"/>
      <c r="F233" s="175"/>
      <c r="G233" s="175"/>
      <c r="H233" s="305"/>
      <c r="I233" s="31"/>
      <c r="J233" s="31"/>
      <c r="K233" s="31"/>
      <c r="L233" s="31"/>
      <c r="M233" s="31"/>
      <c r="N233" s="31"/>
      <c r="O233" s="31"/>
      <c r="P233" s="31"/>
      <c r="Q233" s="31"/>
      <c r="R233" s="31"/>
      <c r="S233" s="31"/>
      <c r="T233" s="31"/>
      <c r="U233" s="31"/>
      <c r="V233" s="31"/>
      <c r="W233" s="31"/>
      <c r="X233" s="31"/>
      <c r="Y233" s="31"/>
      <c r="Z233" s="32"/>
    </row>
    <row r="234" spans="1:26" ht="12.75" customHeight="1" x14ac:dyDescent="0.2">
      <c r="A234" s="306"/>
      <c r="B234" s="175"/>
      <c r="C234" s="175"/>
      <c r="D234" s="175"/>
      <c r="E234" s="175"/>
      <c r="F234" s="175"/>
      <c r="G234" s="175"/>
      <c r="H234" s="305"/>
      <c r="I234" s="31"/>
      <c r="J234" s="31"/>
      <c r="K234" s="31"/>
      <c r="L234" s="31"/>
      <c r="M234" s="31"/>
      <c r="N234" s="31"/>
      <c r="O234" s="31"/>
      <c r="P234" s="31"/>
      <c r="Q234" s="31"/>
      <c r="R234" s="31"/>
      <c r="S234" s="31"/>
      <c r="T234" s="31"/>
      <c r="U234" s="31"/>
      <c r="V234" s="31"/>
      <c r="W234" s="31"/>
      <c r="X234" s="31"/>
      <c r="Y234" s="31"/>
      <c r="Z234" s="32"/>
    </row>
    <row r="235" spans="1:26" ht="12.75" customHeight="1" x14ac:dyDescent="0.2">
      <c r="A235" s="306"/>
      <c r="B235" s="175"/>
      <c r="C235" s="175"/>
      <c r="D235" s="175"/>
      <c r="E235" s="175"/>
      <c r="F235" s="175"/>
      <c r="G235" s="175"/>
      <c r="H235" s="305"/>
      <c r="I235" s="31"/>
      <c r="J235" s="31"/>
      <c r="K235" s="31"/>
      <c r="L235" s="31"/>
      <c r="M235" s="31"/>
      <c r="N235" s="31"/>
      <c r="O235" s="31"/>
      <c r="P235" s="31"/>
      <c r="Q235" s="31"/>
      <c r="R235" s="31"/>
      <c r="S235" s="31"/>
      <c r="T235" s="31"/>
      <c r="U235" s="31"/>
      <c r="V235" s="31"/>
      <c r="W235" s="31"/>
      <c r="X235" s="31"/>
      <c r="Y235" s="31"/>
      <c r="Z235" s="32"/>
    </row>
    <row r="236" spans="1:26" ht="12.75" customHeight="1" x14ac:dyDescent="0.2">
      <c r="A236" s="306"/>
      <c r="B236" s="175"/>
      <c r="C236" s="175"/>
      <c r="D236" s="175"/>
      <c r="E236" s="175"/>
      <c r="F236" s="175"/>
      <c r="G236" s="175"/>
      <c r="H236" s="305"/>
      <c r="I236" s="31"/>
      <c r="J236" s="31"/>
      <c r="K236" s="31"/>
      <c r="L236" s="31"/>
      <c r="M236" s="31"/>
      <c r="N236" s="31"/>
      <c r="O236" s="31"/>
      <c r="P236" s="31"/>
      <c r="Q236" s="31"/>
      <c r="R236" s="31"/>
      <c r="S236" s="31"/>
      <c r="T236" s="31"/>
      <c r="U236" s="31"/>
      <c r="V236" s="31"/>
      <c r="W236" s="31"/>
      <c r="X236" s="31"/>
      <c r="Y236" s="31"/>
      <c r="Z236" s="32"/>
    </row>
    <row r="237" spans="1:26" ht="12.75" customHeight="1" x14ac:dyDescent="0.2">
      <c r="A237" s="306"/>
      <c r="B237" s="175"/>
      <c r="C237" s="175"/>
      <c r="D237" s="175"/>
      <c r="E237" s="175"/>
      <c r="F237" s="175"/>
      <c r="G237" s="175"/>
      <c r="H237" s="305"/>
      <c r="I237" s="31"/>
      <c r="J237" s="31"/>
      <c r="K237" s="31"/>
      <c r="L237" s="31"/>
      <c r="M237" s="31"/>
      <c r="N237" s="31"/>
      <c r="O237" s="31"/>
      <c r="P237" s="31"/>
      <c r="Q237" s="31"/>
      <c r="R237" s="31"/>
      <c r="S237" s="31"/>
      <c r="T237" s="31"/>
      <c r="U237" s="31"/>
      <c r="V237" s="31"/>
      <c r="W237" s="31"/>
      <c r="X237" s="31"/>
      <c r="Y237" s="31"/>
      <c r="Z237" s="32"/>
    </row>
    <row r="238" spans="1:26" ht="12.75" customHeight="1" x14ac:dyDescent="0.2">
      <c r="A238" s="306"/>
      <c r="B238" s="175"/>
      <c r="C238" s="175"/>
      <c r="D238" s="175"/>
      <c r="E238" s="175"/>
      <c r="F238" s="175"/>
      <c r="G238" s="175"/>
      <c r="H238" s="305"/>
      <c r="I238" s="31"/>
      <c r="J238" s="31"/>
      <c r="K238" s="31"/>
      <c r="L238" s="31"/>
      <c r="M238" s="31"/>
      <c r="N238" s="31"/>
      <c r="O238" s="31"/>
      <c r="P238" s="31"/>
      <c r="Q238" s="31"/>
      <c r="R238" s="31"/>
      <c r="S238" s="31"/>
      <c r="T238" s="31"/>
      <c r="U238" s="31"/>
      <c r="V238" s="31"/>
      <c r="W238" s="31"/>
      <c r="X238" s="31"/>
      <c r="Y238" s="31"/>
      <c r="Z238" s="32"/>
    </row>
    <row r="239" spans="1:26" ht="12.75" customHeight="1" x14ac:dyDescent="0.2">
      <c r="A239" s="306"/>
      <c r="B239" s="175"/>
      <c r="C239" s="175"/>
      <c r="D239" s="175"/>
      <c r="E239" s="175"/>
      <c r="F239" s="175"/>
      <c r="G239" s="175"/>
      <c r="H239" s="305"/>
      <c r="I239" s="31"/>
      <c r="J239" s="31"/>
      <c r="K239" s="31"/>
      <c r="L239" s="31"/>
      <c r="M239" s="31"/>
      <c r="N239" s="31"/>
      <c r="O239" s="31"/>
      <c r="P239" s="31"/>
      <c r="Q239" s="31"/>
      <c r="R239" s="31"/>
      <c r="S239" s="31"/>
      <c r="T239" s="31"/>
      <c r="U239" s="31"/>
      <c r="V239" s="31"/>
      <c r="W239" s="31"/>
      <c r="X239" s="31"/>
      <c r="Y239" s="31"/>
      <c r="Z239" s="32"/>
    </row>
    <row r="240" spans="1:26" ht="12.75" customHeight="1" x14ac:dyDescent="0.2">
      <c r="A240" s="306"/>
      <c r="B240" s="175"/>
      <c r="C240" s="175"/>
      <c r="D240" s="175"/>
      <c r="E240" s="175"/>
      <c r="F240" s="175"/>
      <c r="G240" s="175"/>
      <c r="H240" s="305"/>
      <c r="I240" s="31"/>
      <c r="J240" s="31"/>
      <c r="K240" s="31"/>
      <c r="L240" s="31"/>
      <c r="M240" s="31"/>
      <c r="N240" s="31"/>
      <c r="O240" s="31"/>
      <c r="P240" s="31"/>
      <c r="Q240" s="31"/>
      <c r="R240" s="31"/>
      <c r="S240" s="31"/>
      <c r="T240" s="31"/>
      <c r="U240" s="31"/>
      <c r="V240" s="31"/>
      <c r="W240" s="31"/>
      <c r="X240" s="31"/>
      <c r="Y240" s="31"/>
      <c r="Z240" s="32"/>
    </row>
    <row r="241" spans="1:26" ht="12.75" customHeight="1" x14ac:dyDescent="0.2">
      <c r="A241" s="306"/>
      <c r="B241" s="175"/>
      <c r="C241" s="175"/>
      <c r="D241" s="175"/>
      <c r="E241" s="175"/>
      <c r="F241" s="175"/>
      <c r="G241" s="175"/>
      <c r="H241" s="305"/>
      <c r="I241" s="31"/>
      <c r="J241" s="31"/>
      <c r="K241" s="31"/>
      <c r="L241" s="31"/>
      <c r="M241" s="31"/>
      <c r="N241" s="31"/>
      <c r="O241" s="31"/>
      <c r="P241" s="31"/>
      <c r="Q241" s="31"/>
      <c r="R241" s="31"/>
      <c r="S241" s="31"/>
      <c r="T241" s="31"/>
      <c r="U241" s="31"/>
      <c r="V241" s="31"/>
      <c r="W241" s="31"/>
      <c r="X241" s="31"/>
      <c r="Y241" s="31"/>
      <c r="Z241" s="32"/>
    </row>
    <row r="242" spans="1:26" ht="12.75" customHeight="1" x14ac:dyDescent="0.2">
      <c r="A242" s="306"/>
      <c r="B242" s="175"/>
      <c r="C242" s="175"/>
      <c r="D242" s="175"/>
      <c r="E242" s="175"/>
      <c r="F242" s="175"/>
      <c r="G242" s="175"/>
      <c r="H242" s="305"/>
      <c r="I242" s="31"/>
      <c r="J242" s="31"/>
      <c r="K242" s="31"/>
      <c r="L242" s="31"/>
      <c r="M242" s="31"/>
      <c r="N242" s="31"/>
      <c r="O242" s="31"/>
      <c r="P242" s="31"/>
      <c r="Q242" s="31"/>
      <c r="R242" s="31"/>
      <c r="S242" s="31"/>
      <c r="T242" s="31"/>
      <c r="U242" s="31"/>
      <c r="V242" s="31"/>
      <c r="W242" s="31"/>
      <c r="X242" s="31"/>
      <c r="Y242" s="31"/>
      <c r="Z242" s="32"/>
    </row>
    <row r="243" spans="1:26" ht="12.75" customHeight="1" x14ac:dyDescent="0.2">
      <c r="A243" s="306"/>
      <c r="B243" s="175"/>
      <c r="C243" s="175"/>
      <c r="D243" s="175"/>
      <c r="E243" s="175"/>
      <c r="F243" s="175"/>
      <c r="G243" s="175"/>
      <c r="H243" s="305"/>
      <c r="I243" s="31"/>
      <c r="J243" s="31"/>
      <c r="K243" s="31"/>
      <c r="L243" s="31"/>
      <c r="M243" s="31"/>
      <c r="N243" s="31"/>
      <c r="O243" s="31"/>
      <c r="P243" s="31"/>
      <c r="Q243" s="31"/>
      <c r="R243" s="31"/>
      <c r="S243" s="31"/>
      <c r="T243" s="31"/>
      <c r="U243" s="31"/>
      <c r="V243" s="31"/>
      <c r="W243" s="31"/>
      <c r="X243" s="31"/>
      <c r="Y243" s="31"/>
      <c r="Z243" s="32"/>
    </row>
    <row r="244" spans="1:26" ht="12.75" customHeight="1" x14ac:dyDescent="0.2">
      <c r="A244" s="306"/>
      <c r="B244" s="175"/>
      <c r="C244" s="175"/>
      <c r="D244" s="175"/>
      <c r="E244" s="175"/>
      <c r="F244" s="175"/>
      <c r="G244" s="175"/>
      <c r="H244" s="305"/>
      <c r="I244" s="31"/>
      <c r="J244" s="31"/>
      <c r="K244" s="31"/>
      <c r="L244" s="31"/>
      <c r="M244" s="31"/>
      <c r="N244" s="31"/>
      <c r="O244" s="31"/>
      <c r="P244" s="31"/>
      <c r="Q244" s="31"/>
      <c r="R244" s="31"/>
      <c r="S244" s="31"/>
      <c r="T244" s="31"/>
      <c r="U244" s="31"/>
      <c r="V244" s="31"/>
      <c r="W244" s="31"/>
      <c r="X244" s="31"/>
      <c r="Y244" s="31"/>
      <c r="Z244" s="32"/>
    </row>
    <row r="245" spans="1:26" ht="12.75" customHeight="1" x14ac:dyDescent="0.2">
      <c r="A245" s="306"/>
      <c r="B245" s="175"/>
      <c r="C245" s="175"/>
      <c r="D245" s="175"/>
      <c r="E245" s="175"/>
      <c r="F245" s="175"/>
      <c r="G245" s="175"/>
      <c r="H245" s="305"/>
      <c r="I245" s="31"/>
      <c r="J245" s="31"/>
      <c r="K245" s="31"/>
      <c r="L245" s="31"/>
      <c r="M245" s="31"/>
      <c r="N245" s="31"/>
      <c r="O245" s="31"/>
      <c r="P245" s="31"/>
      <c r="Q245" s="31"/>
      <c r="R245" s="31"/>
      <c r="S245" s="31"/>
      <c r="T245" s="31"/>
      <c r="U245" s="31"/>
      <c r="V245" s="31"/>
      <c r="W245" s="31"/>
      <c r="X245" s="31"/>
      <c r="Y245" s="31"/>
      <c r="Z245" s="32"/>
    </row>
    <row r="246" spans="1:26" ht="12.75" customHeight="1" x14ac:dyDescent="0.2">
      <c r="A246" s="306"/>
      <c r="B246" s="175"/>
      <c r="C246" s="175"/>
      <c r="D246" s="175"/>
      <c r="E246" s="175"/>
      <c r="F246" s="175"/>
      <c r="G246" s="175"/>
      <c r="H246" s="305"/>
      <c r="I246" s="31"/>
      <c r="J246" s="31"/>
      <c r="K246" s="31"/>
      <c r="L246" s="31"/>
      <c r="M246" s="31"/>
      <c r="N246" s="31"/>
      <c r="O246" s="31"/>
      <c r="P246" s="31"/>
      <c r="Q246" s="31"/>
      <c r="R246" s="31"/>
      <c r="S246" s="31"/>
      <c r="T246" s="31"/>
      <c r="U246" s="31"/>
      <c r="V246" s="31"/>
      <c r="W246" s="31"/>
      <c r="X246" s="31"/>
      <c r="Y246" s="31"/>
      <c r="Z246" s="32"/>
    </row>
    <row r="247" spans="1:26" ht="12.75" customHeight="1" x14ac:dyDescent="0.2">
      <c r="A247" s="306"/>
      <c r="B247" s="175"/>
      <c r="C247" s="175"/>
      <c r="D247" s="175"/>
      <c r="E247" s="175"/>
      <c r="F247" s="175"/>
      <c r="G247" s="175"/>
      <c r="H247" s="305"/>
      <c r="I247" s="31"/>
      <c r="J247" s="31"/>
      <c r="K247" s="31"/>
      <c r="L247" s="31"/>
      <c r="M247" s="31"/>
      <c r="N247" s="31"/>
      <c r="O247" s="31"/>
      <c r="P247" s="31"/>
      <c r="Q247" s="31"/>
      <c r="R247" s="31"/>
      <c r="S247" s="31"/>
      <c r="T247" s="31"/>
      <c r="U247" s="31"/>
      <c r="V247" s="31"/>
      <c r="W247" s="31"/>
      <c r="X247" s="31"/>
      <c r="Y247" s="31"/>
      <c r="Z247" s="32"/>
    </row>
    <row r="248" spans="1:26" ht="12.75" customHeight="1" x14ac:dyDescent="0.2">
      <c r="A248" s="306"/>
      <c r="B248" s="175"/>
      <c r="C248" s="175"/>
      <c r="D248" s="175"/>
      <c r="E248" s="175"/>
      <c r="F248" s="175"/>
      <c r="G248" s="175"/>
      <c r="H248" s="305"/>
      <c r="I248" s="31"/>
      <c r="J248" s="31"/>
      <c r="K248" s="31"/>
      <c r="L248" s="31"/>
      <c r="M248" s="31"/>
      <c r="N248" s="31"/>
      <c r="O248" s="31"/>
      <c r="P248" s="31"/>
      <c r="Q248" s="31"/>
      <c r="R248" s="31"/>
      <c r="S248" s="31"/>
      <c r="T248" s="31"/>
      <c r="U248" s="31"/>
      <c r="V248" s="31"/>
      <c r="W248" s="31"/>
      <c r="X248" s="31"/>
      <c r="Y248" s="31"/>
      <c r="Z248" s="32"/>
    </row>
    <row r="249" spans="1:26" ht="12.75" customHeight="1" x14ac:dyDescent="0.2">
      <c r="A249" s="306"/>
      <c r="B249" s="175"/>
      <c r="C249" s="175"/>
      <c r="D249" s="175"/>
      <c r="E249" s="175"/>
      <c r="F249" s="175"/>
      <c r="G249" s="175"/>
      <c r="H249" s="305"/>
      <c r="I249" s="31"/>
      <c r="J249" s="31"/>
      <c r="K249" s="31"/>
      <c r="L249" s="31"/>
      <c r="M249" s="31"/>
      <c r="N249" s="31"/>
      <c r="O249" s="31"/>
      <c r="P249" s="31"/>
      <c r="Q249" s="31"/>
      <c r="R249" s="31"/>
      <c r="S249" s="31"/>
      <c r="T249" s="31"/>
      <c r="U249" s="31"/>
      <c r="V249" s="31"/>
      <c r="W249" s="31"/>
      <c r="X249" s="31"/>
      <c r="Y249" s="31"/>
      <c r="Z249" s="32"/>
    </row>
    <row r="250" spans="1:26" ht="12.75" customHeight="1" x14ac:dyDescent="0.2">
      <c r="A250" s="306"/>
      <c r="B250" s="175"/>
      <c r="C250" s="175"/>
      <c r="D250" s="175"/>
      <c r="E250" s="175"/>
      <c r="F250" s="175"/>
      <c r="G250" s="175"/>
      <c r="H250" s="305"/>
      <c r="I250" s="31"/>
      <c r="J250" s="31"/>
      <c r="K250" s="31"/>
      <c r="L250" s="31"/>
      <c r="M250" s="31"/>
      <c r="N250" s="31"/>
      <c r="O250" s="31"/>
      <c r="P250" s="31"/>
      <c r="Q250" s="31"/>
      <c r="R250" s="31"/>
      <c r="S250" s="31"/>
      <c r="T250" s="31"/>
      <c r="U250" s="31"/>
      <c r="V250" s="31"/>
      <c r="W250" s="31"/>
      <c r="X250" s="31"/>
      <c r="Y250" s="31"/>
      <c r="Z250" s="32"/>
    </row>
    <row r="251" spans="1:26" ht="12.75" customHeight="1" x14ac:dyDescent="0.2">
      <c r="A251" s="306"/>
      <c r="B251" s="175"/>
      <c r="C251" s="175"/>
      <c r="D251" s="175"/>
      <c r="E251" s="175"/>
      <c r="F251" s="175"/>
      <c r="G251" s="175"/>
      <c r="H251" s="305"/>
      <c r="I251" s="31"/>
      <c r="J251" s="31"/>
      <c r="K251" s="31"/>
      <c r="L251" s="31"/>
      <c r="M251" s="31"/>
      <c r="N251" s="31"/>
      <c r="O251" s="31"/>
      <c r="P251" s="31"/>
      <c r="Q251" s="31"/>
      <c r="R251" s="31"/>
      <c r="S251" s="31"/>
      <c r="T251" s="31"/>
      <c r="U251" s="31"/>
      <c r="V251" s="31"/>
      <c r="W251" s="31"/>
      <c r="X251" s="31"/>
      <c r="Y251" s="31"/>
      <c r="Z251" s="32"/>
    </row>
    <row r="252" spans="1:26" ht="12.75" customHeight="1" x14ac:dyDescent="0.2">
      <c r="A252" s="306"/>
      <c r="B252" s="175"/>
      <c r="C252" s="175"/>
      <c r="D252" s="175"/>
      <c r="E252" s="175"/>
      <c r="F252" s="175"/>
      <c r="G252" s="175"/>
      <c r="H252" s="305"/>
      <c r="I252" s="31"/>
      <c r="J252" s="31"/>
      <c r="K252" s="31"/>
      <c r="L252" s="31"/>
      <c r="M252" s="31"/>
      <c r="N252" s="31"/>
      <c r="O252" s="31"/>
      <c r="P252" s="31"/>
      <c r="Q252" s="31"/>
      <c r="R252" s="31"/>
      <c r="S252" s="31"/>
      <c r="T252" s="31"/>
      <c r="U252" s="31"/>
      <c r="V252" s="31"/>
      <c r="W252" s="31"/>
      <c r="X252" s="31"/>
      <c r="Y252" s="31"/>
      <c r="Z252" s="32"/>
    </row>
    <row r="253" spans="1:26" ht="12.75" customHeight="1" x14ac:dyDescent="0.2">
      <c r="A253" s="306"/>
      <c r="B253" s="175"/>
      <c r="C253" s="175"/>
      <c r="D253" s="175"/>
      <c r="E253" s="175"/>
      <c r="F253" s="175"/>
      <c r="G253" s="175"/>
      <c r="H253" s="305"/>
      <c r="I253" s="31"/>
      <c r="J253" s="31"/>
      <c r="K253" s="31"/>
      <c r="L253" s="31"/>
      <c r="M253" s="31"/>
      <c r="N253" s="31"/>
      <c r="O253" s="31"/>
      <c r="P253" s="31"/>
      <c r="Q253" s="31"/>
      <c r="R253" s="31"/>
      <c r="S253" s="31"/>
      <c r="T253" s="31"/>
      <c r="U253" s="31"/>
      <c r="V253" s="31"/>
      <c r="W253" s="31"/>
      <c r="X253" s="31"/>
      <c r="Y253" s="31"/>
      <c r="Z253" s="32"/>
    </row>
    <row r="254" spans="1:26" ht="12.75" customHeight="1" x14ac:dyDescent="0.2">
      <c r="A254" s="306"/>
      <c r="B254" s="175"/>
      <c r="C254" s="175"/>
      <c r="D254" s="175"/>
      <c r="E254" s="175"/>
      <c r="F254" s="175"/>
      <c r="G254" s="175"/>
      <c r="H254" s="305"/>
      <c r="I254" s="31"/>
      <c r="J254" s="31"/>
      <c r="K254" s="31"/>
      <c r="L254" s="31"/>
      <c r="M254" s="31"/>
      <c r="N254" s="31"/>
      <c r="O254" s="31"/>
      <c r="P254" s="31"/>
      <c r="Q254" s="31"/>
      <c r="R254" s="31"/>
      <c r="S254" s="31"/>
      <c r="T254" s="31"/>
      <c r="U254" s="31"/>
      <c r="V254" s="31"/>
      <c r="W254" s="31"/>
      <c r="X254" s="31"/>
      <c r="Y254" s="31"/>
      <c r="Z254" s="32"/>
    </row>
    <row r="255" spans="1:26" ht="12.75" customHeight="1" x14ac:dyDescent="0.2">
      <c r="A255" s="306"/>
      <c r="B255" s="175"/>
      <c r="C255" s="175"/>
      <c r="D255" s="175"/>
      <c r="E255" s="175"/>
      <c r="F255" s="175"/>
      <c r="G255" s="175"/>
      <c r="H255" s="305"/>
      <c r="I255" s="31"/>
      <c r="J255" s="31"/>
      <c r="K255" s="31"/>
      <c r="L255" s="31"/>
      <c r="M255" s="31"/>
      <c r="N255" s="31"/>
      <c r="O255" s="31"/>
      <c r="P255" s="31"/>
      <c r="Q255" s="31"/>
      <c r="R255" s="31"/>
      <c r="S255" s="31"/>
      <c r="T255" s="31"/>
      <c r="U255" s="31"/>
      <c r="V255" s="31"/>
      <c r="W255" s="31"/>
      <c r="X255" s="31"/>
      <c r="Y255" s="31"/>
      <c r="Z255" s="32"/>
    </row>
    <row r="256" spans="1:26" ht="12.75" customHeight="1" x14ac:dyDescent="0.2">
      <c r="A256" s="306"/>
      <c r="B256" s="175"/>
      <c r="C256" s="175"/>
      <c r="D256" s="175"/>
      <c r="E256" s="175"/>
      <c r="F256" s="175"/>
      <c r="G256" s="175"/>
      <c r="H256" s="305"/>
      <c r="I256" s="31"/>
      <c r="J256" s="31"/>
      <c r="K256" s="31"/>
      <c r="L256" s="31"/>
      <c r="M256" s="31"/>
      <c r="N256" s="31"/>
      <c r="O256" s="31"/>
      <c r="P256" s="31"/>
      <c r="Q256" s="31"/>
      <c r="R256" s="31"/>
      <c r="S256" s="31"/>
      <c r="T256" s="31"/>
      <c r="U256" s="31"/>
      <c r="V256" s="31"/>
      <c r="W256" s="31"/>
      <c r="X256" s="31"/>
      <c r="Y256" s="31"/>
      <c r="Z256" s="32"/>
    </row>
    <row r="257" spans="1:26" ht="12.75" customHeight="1" x14ac:dyDescent="0.2">
      <c r="A257" s="306"/>
      <c r="B257" s="175"/>
      <c r="C257" s="175"/>
      <c r="D257" s="175"/>
      <c r="E257" s="175"/>
      <c r="F257" s="175"/>
      <c r="G257" s="175"/>
      <c r="H257" s="305"/>
      <c r="I257" s="31"/>
      <c r="J257" s="31"/>
      <c r="K257" s="31"/>
      <c r="L257" s="31"/>
      <c r="M257" s="31"/>
      <c r="N257" s="31"/>
      <c r="O257" s="31"/>
      <c r="P257" s="31"/>
      <c r="Q257" s="31"/>
      <c r="R257" s="31"/>
      <c r="S257" s="31"/>
      <c r="T257" s="31"/>
      <c r="U257" s="31"/>
      <c r="V257" s="31"/>
      <c r="W257" s="31"/>
      <c r="X257" s="31"/>
      <c r="Y257" s="31"/>
      <c r="Z257" s="32"/>
    </row>
    <row r="258" spans="1:26" ht="12.75" customHeight="1" x14ac:dyDescent="0.2">
      <c r="A258" s="306"/>
      <c r="B258" s="175"/>
      <c r="C258" s="175"/>
      <c r="D258" s="175"/>
      <c r="E258" s="175"/>
      <c r="F258" s="175"/>
      <c r="G258" s="175"/>
      <c r="H258" s="305"/>
      <c r="I258" s="31"/>
      <c r="J258" s="31"/>
      <c r="K258" s="31"/>
      <c r="L258" s="31"/>
      <c r="M258" s="31"/>
      <c r="N258" s="31"/>
      <c r="O258" s="31"/>
      <c r="P258" s="31"/>
      <c r="Q258" s="31"/>
      <c r="R258" s="31"/>
      <c r="S258" s="31"/>
      <c r="T258" s="31"/>
      <c r="U258" s="31"/>
      <c r="V258" s="31"/>
      <c r="W258" s="31"/>
      <c r="X258" s="31"/>
      <c r="Y258" s="31"/>
      <c r="Z258" s="32"/>
    </row>
    <row r="259" spans="1:26" ht="12.75" customHeight="1" x14ac:dyDescent="0.2">
      <c r="A259" s="306"/>
      <c r="B259" s="175"/>
      <c r="C259" s="175"/>
      <c r="D259" s="175"/>
      <c r="E259" s="175"/>
      <c r="F259" s="175"/>
      <c r="G259" s="175"/>
      <c r="H259" s="305"/>
      <c r="I259" s="31"/>
      <c r="J259" s="31"/>
      <c r="K259" s="31"/>
      <c r="L259" s="31"/>
      <c r="M259" s="31"/>
      <c r="N259" s="31"/>
      <c r="O259" s="31"/>
      <c r="P259" s="31"/>
      <c r="Q259" s="31"/>
      <c r="R259" s="31"/>
      <c r="S259" s="31"/>
      <c r="T259" s="31"/>
      <c r="U259" s="31"/>
      <c r="V259" s="31"/>
      <c r="W259" s="31"/>
      <c r="X259" s="31"/>
      <c r="Y259" s="31"/>
      <c r="Z259" s="32"/>
    </row>
    <row r="260" spans="1:26" ht="12.75" customHeight="1" x14ac:dyDescent="0.2">
      <c r="A260" s="306"/>
      <c r="B260" s="175"/>
      <c r="C260" s="175"/>
      <c r="D260" s="175"/>
      <c r="E260" s="175"/>
      <c r="F260" s="175"/>
      <c r="G260" s="175"/>
      <c r="H260" s="305"/>
      <c r="I260" s="31"/>
      <c r="J260" s="31"/>
      <c r="K260" s="31"/>
      <c r="L260" s="31"/>
      <c r="M260" s="31"/>
      <c r="N260" s="31"/>
      <c r="O260" s="31"/>
      <c r="P260" s="31"/>
      <c r="Q260" s="31"/>
      <c r="R260" s="31"/>
      <c r="S260" s="31"/>
      <c r="T260" s="31"/>
      <c r="U260" s="31"/>
      <c r="V260" s="31"/>
      <c r="W260" s="31"/>
      <c r="X260" s="31"/>
      <c r="Y260" s="31"/>
      <c r="Z260" s="32"/>
    </row>
    <row r="261" spans="1:26" ht="12.75" customHeight="1" x14ac:dyDescent="0.2">
      <c r="A261" s="306"/>
      <c r="B261" s="175"/>
      <c r="C261" s="175"/>
      <c r="D261" s="175"/>
      <c r="E261" s="175"/>
      <c r="F261" s="175"/>
      <c r="G261" s="175"/>
      <c r="H261" s="305"/>
      <c r="I261" s="31"/>
      <c r="J261" s="31"/>
      <c r="K261" s="31"/>
      <c r="L261" s="31"/>
      <c r="M261" s="31"/>
      <c r="N261" s="31"/>
      <c r="O261" s="31"/>
      <c r="P261" s="31"/>
      <c r="Q261" s="31"/>
      <c r="R261" s="31"/>
      <c r="S261" s="31"/>
      <c r="T261" s="31"/>
      <c r="U261" s="31"/>
      <c r="V261" s="31"/>
      <c r="W261" s="31"/>
      <c r="X261" s="31"/>
      <c r="Y261" s="31"/>
      <c r="Z261" s="32"/>
    </row>
    <row r="262" spans="1:26" ht="12.75" customHeight="1" x14ac:dyDescent="0.2">
      <c r="A262" s="306"/>
      <c r="B262" s="175"/>
      <c r="C262" s="175"/>
      <c r="D262" s="175"/>
      <c r="E262" s="175"/>
      <c r="F262" s="175"/>
      <c r="G262" s="175"/>
      <c r="H262" s="305"/>
      <c r="I262" s="31"/>
      <c r="J262" s="31"/>
      <c r="K262" s="31"/>
      <c r="L262" s="31"/>
      <c r="M262" s="31"/>
      <c r="N262" s="31"/>
      <c r="O262" s="31"/>
      <c r="P262" s="31"/>
      <c r="Q262" s="31"/>
      <c r="R262" s="31"/>
      <c r="S262" s="31"/>
      <c r="T262" s="31"/>
      <c r="U262" s="31"/>
      <c r="V262" s="31"/>
      <c r="W262" s="31"/>
      <c r="X262" s="31"/>
      <c r="Y262" s="31"/>
      <c r="Z262" s="32"/>
    </row>
    <row r="263" spans="1:26" ht="12.75" customHeight="1" x14ac:dyDescent="0.2">
      <c r="A263" s="306"/>
      <c r="B263" s="175"/>
      <c r="C263" s="175"/>
      <c r="D263" s="175"/>
      <c r="E263" s="175"/>
      <c r="F263" s="175"/>
      <c r="G263" s="175"/>
      <c r="H263" s="305"/>
      <c r="I263" s="31"/>
      <c r="J263" s="31"/>
      <c r="K263" s="31"/>
      <c r="L263" s="31"/>
      <c r="M263" s="31"/>
      <c r="N263" s="31"/>
      <c r="O263" s="31"/>
      <c r="P263" s="31"/>
      <c r="Q263" s="31"/>
      <c r="R263" s="31"/>
      <c r="S263" s="31"/>
      <c r="T263" s="31"/>
      <c r="U263" s="31"/>
      <c r="V263" s="31"/>
      <c r="W263" s="31"/>
      <c r="X263" s="31"/>
      <c r="Y263" s="31"/>
      <c r="Z263" s="32"/>
    </row>
    <row r="264" spans="1:26" ht="12.75" customHeight="1" x14ac:dyDescent="0.2">
      <c r="A264" s="306"/>
      <c r="B264" s="175"/>
      <c r="C264" s="175"/>
      <c r="D264" s="175"/>
      <c r="E264" s="175"/>
      <c r="F264" s="175"/>
      <c r="G264" s="175"/>
      <c r="H264" s="305"/>
      <c r="I264" s="31"/>
      <c r="J264" s="31"/>
      <c r="K264" s="31"/>
      <c r="L264" s="31"/>
      <c r="M264" s="31"/>
      <c r="N264" s="31"/>
      <c r="O264" s="31"/>
      <c r="P264" s="31"/>
      <c r="Q264" s="31"/>
      <c r="R264" s="31"/>
      <c r="S264" s="31"/>
      <c r="T264" s="31"/>
      <c r="U264" s="31"/>
      <c r="V264" s="31"/>
      <c r="W264" s="31"/>
      <c r="X264" s="31"/>
      <c r="Y264" s="31"/>
      <c r="Z264" s="32"/>
    </row>
    <row r="265" spans="1:26" ht="12.75" customHeight="1" x14ac:dyDescent="0.2">
      <c r="A265" s="306"/>
      <c r="B265" s="175"/>
      <c r="C265" s="175"/>
      <c r="D265" s="175"/>
      <c r="E265" s="175"/>
      <c r="F265" s="175"/>
      <c r="G265" s="175"/>
      <c r="H265" s="305"/>
      <c r="I265" s="31"/>
      <c r="J265" s="31"/>
      <c r="K265" s="31"/>
      <c r="L265" s="31"/>
      <c r="M265" s="31"/>
      <c r="N265" s="31"/>
      <c r="O265" s="31"/>
      <c r="P265" s="31"/>
      <c r="Q265" s="31"/>
      <c r="R265" s="31"/>
      <c r="S265" s="31"/>
      <c r="T265" s="31"/>
      <c r="U265" s="31"/>
      <c r="V265" s="31"/>
      <c r="W265" s="31"/>
      <c r="X265" s="31"/>
      <c r="Y265" s="31"/>
      <c r="Z265" s="32"/>
    </row>
    <row r="266" spans="1:26" ht="12.75" customHeight="1" x14ac:dyDescent="0.2">
      <c r="A266" s="306"/>
      <c r="B266" s="175"/>
      <c r="C266" s="175"/>
      <c r="D266" s="175"/>
      <c r="E266" s="175"/>
      <c r="F266" s="175"/>
      <c r="G266" s="175"/>
      <c r="H266" s="305"/>
      <c r="I266" s="31"/>
      <c r="J266" s="31"/>
      <c r="K266" s="31"/>
      <c r="L266" s="31"/>
      <c r="M266" s="31"/>
      <c r="N266" s="31"/>
      <c r="O266" s="31"/>
      <c r="P266" s="31"/>
      <c r="Q266" s="31"/>
      <c r="R266" s="31"/>
      <c r="S266" s="31"/>
      <c r="T266" s="31"/>
      <c r="U266" s="31"/>
      <c r="V266" s="31"/>
      <c r="W266" s="31"/>
      <c r="X266" s="31"/>
      <c r="Y266" s="31"/>
      <c r="Z266" s="32"/>
    </row>
    <row r="267" spans="1:26" ht="12.75" customHeight="1" x14ac:dyDescent="0.2">
      <c r="A267" s="306"/>
      <c r="B267" s="175"/>
      <c r="C267" s="175"/>
      <c r="D267" s="175"/>
      <c r="E267" s="175"/>
      <c r="F267" s="175"/>
      <c r="G267" s="175"/>
      <c r="H267" s="305"/>
      <c r="I267" s="31"/>
      <c r="J267" s="31"/>
      <c r="K267" s="31"/>
      <c r="L267" s="31"/>
      <c r="M267" s="31"/>
      <c r="N267" s="31"/>
      <c r="O267" s="31"/>
      <c r="P267" s="31"/>
      <c r="Q267" s="31"/>
      <c r="R267" s="31"/>
      <c r="S267" s="31"/>
      <c r="T267" s="31"/>
      <c r="U267" s="31"/>
      <c r="V267" s="31"/>
      <c r="W267" s="31"/>
      <c r="X267" s="31"/>
      <c r="Y267" s="31"/>
      <c r="Z267" s="32"/>
    </row>
    <row r="268" spans="1:26" ht="12.75" customHeight="1" x14ac:dyDescent="0.2">
      <c r="A268" s="306"/>
      <c r="B268" s="175"/>
      <c r="C268" s="175"/>
      <c r="D268" s="175"/>
      <c r="E268" s="175"/>
      <c r="F268" s="175"/>
      <c r="G268" s="175"/>
      <c r="H268" s="305"/>
      <c r="I268" s="31"/>
      <c r="J268" s="31"/>
      <c r="K268" s="31"/>
      <c r="L268" s="31"/>
      <c r="M268" s="31"/>
      <c r="N268" s="31"/>
      <c r="O268" s="31"/>
      <c r="P268" s="31"/>
      <c r="Q268" s="31"/>
      <c r="R268" s="31"/>
      <c r="S268" s="31"/>
      <c r="T268" s="31"/>
      <c r="U268" s="31"/>
      <c r="V268" s="31"/>
      <c r="W268" s="31"/>
      <c r="X268" s="31"/>
      <c r="Y268" s="31"/>
      <c r="Z268" s="32"/>
    </row>
    <row r="269" spans="1:26" ht="12.75" customHeight="1" x14ac:dyDescent="0.2">
      <c r="A269" s="306"/>
      <c r="B269" s="175"/>
      <c r="C269" s="175"/>
      <c r="D269" s="175"/>
      <c r="E269" s="175"/>
      <c r="F269" s="175"/>
      <c r="G269" s="175"/>
      <c r="H269" s="305"/>
      <c r="I269" s="31"/>
      <c r="J269" s="31"/>
      <c r="K269" s="31"/>
      <c r="L269" s="31"/>
      <c r="M269" s="31"/>
      <c r="N269" s="31"/>
      <c r="O269" s="31"/>
      <c r="P269" s="31"/>
      <c r="Q269" s="31"/>
      <c r="R269" s="31"/>
      <c r="S269" s="31"/>
      <c r="T269" s="31"/>
      <c r="U269" s="31"/>
      <c r="V269" s="31"/>
      <c r="W269" s="31"/>
      <c r="X269" s="31"/>
      <c r="Y269" s="31"/>
      <c r="Z269" s="32"/>
    </row>
    <row r="270" spans="1:26" ht="12.75" customHeight="1" x14ac:dyDescent="0.2">
      <c r="A270" s="306"/>
      <c r="B270" s="175"/>
      <c r="C270" s="175"/>
      <c r="D270" s="175"/>
      <c r="E270" s="175"/>
      <c r="F270" s="175"/>
      <c r="G270" s="175"/>
      <c r="H270" s="305"/>
      <c r="I270" s="31"/>
      <c r="J270" s="31"/>
      <c r="K270" s="31"/>
      <c r="L270" s="31"/>
      <c r="M270" s="31"/>
      <c r="N270" s="31"/>
      <c r="O270" s="31"/>
      <c r="P270" s="31"/>
      <c r="Q270" s="31"/>
      <c r="R270" s="31"/>
      <c r="S270" s="31"/>
      <c r="T270" s="31"/>
      <c r="U270" s="31"/>
      <c r="V270" s="31"/>
      <c r="W270" s="31"/>
      <c r="X270" s="31"/>
      <c r="Y270" s="31"/>
      <c r="Z270" s="32"/>
    </row>
    <row r="271" spans="1:26" ht="12.75" customHeight="1" x14ac:dyDescent="0.2">
      <c r="A271" s="306"/>
      <c r="B271" s="175"/>
      <c r="C271" s="175"/>
      <c r="D271" s="175"/>
      <c r="E271" s="175"/>
      <c r="F271" s="175"/>
      <c r="G271" s="175"/>
      <c r="H271" s="305"/>
      <c r="I271" s="31"/>
      <c r="J271" s="31"/>
      <c r="K271" s="31"/>
      <c r="L271" s="31"/>
      <c r="M271" s="31"/>
      <c r="N271" s="31"/>
      <c r="O271" s="31"/>
      <c r="P271" s="31"/>
      <c r="Q271" s="31"/>
      <c r="R271" s="31"/>
      <c r="S271" s="31"/>
      <c r="T271" s="31"/>
      <c r="U271" s="31"/>
      <c r="V271" s="31"/>
      <c r="W271" s="31"/>
      <c r="X271" s="31"/>
      <c r="Y271" s="31"/>
      <c r="Z271" s="32"/>
    </row>
    <row r="272" spans="1:26" ht="12.75" customHeight="1" x14ac:dyDescent="0.2">
      <c r="A272" s="306"/>
      <c r="B272" s="175"/>
      <c r="C272" s="175"/>
      <c r="D272" s="175"/>
      <c r="E272" s="175"/>
      <c r="F272" s="175"/>
      <c r="G272" s="175"/>
      <c r="H272" s="305"/>
      <c r="I272" s="31"/>
      <c r="J272" s="31"/>
      <c r="K272" s="31"/>
      <c r="L272" s="31"/>
      <c r="M272" s="31"/>
      <c r="N272" s="31"/>
      <c r="O272" s="31"/>
      <c r="P272" s="31"/>
      <c r="Q272" s="31"/>
      <c r="R272" s="31"/>
      <c r="S272" s="31"/>
      <c r="T272" s="31"/>
      <c r="U272" s="31"/>
      <c r="V272" s="31"/>
      <c r="W272" s="31"/>
      <c r="X272" s="31"/>
      <c r="Y272" s="31"/>
      <c r="Z272" s="32"/>
    </row>
    <row r="273" spans="1:26" ht="12.75" customHeight="1" x14ac:dyDescent="0.2">
      <c r="A273" s="306"/>
      <c r="B273" s="175"/>
      <c r="C273" s="175"/>
      <c r="D273" s="175"/>
      <c r="E273" s="175"/>
      <c r="F273" s="175"/>
      <c r="G273" s="175"/>
      <c r="H273" s="305"/>
      <c r="I273" s="31"/>
      <c r="J273" s="31"/>
      <c r="K273" s="31"/>
      <c r="L273" s="31"/>
      <c r="M273" s="31"/>
      <c r="N273" s="31"/>
      <c r="O273" s="31"/>
      <c r="P273" s="31"/>
      <c r="Q273" s="31"/>
      <c r="R273" s="31"/>
      <c r="S273" s="31"/>
      <c r="T273" s="31"/>
      <c r="U273" s="31"/>
      <c r="V273" s="31"/>
      <c r="W273" s="31"/>
      <c r="X273" s="31"/>
      <c r="Y273" s="31"/>
      <c r="Z273" s="32"/>
    </row>
    <row r="274" spans="1:26" ht="12.75" customHeight="1" x14ac:dyDescent="0.2">
      <c r="A274" s="306"/>
      <c r="B274" s="175"/>
      <c r="C274" s="175"/>
      <c r="D274" s="175"/>
      <c r="E274" s="175"/>
      <c r="F274" s="175"/>
      <c r="G274" s="175"/>
      <c r="H274" s="305"/>
      <c r="I274" s="31"/>
      <c r="J274" s="31"/>
      <c r="K274" s="31"/>
      <c r="L274" s="31"/>
      <c r="M274" s="31"/>
      <c r="N274" s="31"/>
      <c r="O274" s="31"/>
      <c r="P274" s="31"/>
      <c r="Q274" s="31"/>
      <c r="R274" s="31"/>
      <c r="S274" s="31"/>
      <c r="T274" s="31"/>
      <c r="U274" s="31"/>
      <c r="V274" s="31"/>
      <c r="W274" s="31"/>
      <c r="X274" s="31"/>
      <c r="Y274" s="31"/>
      <c r="Z274" s="32"/>
    </row>
    <row r="275" spans="1:26" ht="12.75" customHeight="1" x14ac:dyDescent="0.2">
      <c r="A275" s="306"/>
      <c r="B275" s="175"/>
      <c r="C275" s="175"/>
      <c r="D275" s="175"/>
      <c r="E275" s="175"/>
      <c r="F275" s="175"/>
      <c r="G275" s="175"/>
      <c r="H275" s="305"/>
      <c r="I275" s="31"/>
      <c r="J275" s="31"/>
      <c r="K275" s="31"/>
      <c r="L275" s="31"/>
      <c r="M275" s="31"/>
      <c r="N275" s="31"/>
      <c r="O275" s="31"/>
      <c r="P275" s="31"/>
      <c r="Q275" s="31"/>
      <c r="R275" s="31"/>
      <c r="S275" s="31"/>
      <c r="T275" s="31"/>
      <c r="U275" s="31"/>
      <c r="V275" s="31"/>
      <c r="W275" s="31"/>
      <c r="X275" s="31"/>
      <c r="Y275" s="31"/>
      <c r="Z275" s="32"/>
    </row>
    <row r="276" spans="1:26" ht="12.75" customHeight="1" x14ac:dyDescent="0.2">
      <c r="A276" s="307"/>
      <c r="B276" s="308"/>
      <c r="C276" s="308"/>
      <c r="D276" s="308"/>
      <c r="E276" s="308"/>
      <c r="F276" s="308"/>
      <c r="G276" s="308"/>
      <c r="H276" s="309"/>
      <c r="I276" s="124"/>
      <c r="J276" s="124"/>
      <c r="K276" s="124"/>
      <c r="L276" s="124"/>
      <c r="M276" s="124"/>
      <c r="N276" s="124"/>
      <c r="O276" s="124"/>
      <c r="P276" s="124"/>
      <c r="Q276" s="124"/>
      <c r="R276" s="124"/>
      <c r="S276" s="124"/>
      <c r="T276" s="124"/>
      <c r="U276" s="124"/>
      <c r="V276" s="124"/>
      <c r="W276" s="124"/>
      <c r="X276" s="124"/>
      <c r="Y276" s="124"/>
      <c r="Z276" s="310"/>
    </row>
  </sheetData>
  <mergeCells count="220">
    <mergeCell ref="E68:F68"/>
    <mergeCell ref="A2:G2"/>
    <mergeCell ref="A22:A27"/>
    <mergeCell ref="B65:C65"/>
    <mergeCell ref="E58:F58"/>
    <mergeCell ref="E50:F50"/>
    <mergeCell ref="E64:F64"/>
    <mergeCell ref="B60:C63"/>
    <mergeCell ref="A1:F1"/>
    <mergeCell ref="B28:C28"/>
    <mergeCell ref="E21:G21"/>
    <mergeCell ref="B41:C41"/>
    <mergeCell ref="E41:F42"/>
    <mergeCell ref="E17:F17"/>
    <mergeCell ref="E32:F32"/>
    <mergeCell ref="E33:F33"/>
    <mergeCell ref="E36:G36"/>
    <mergeCell ref="A17:A19"/>
    <mergeCell ref="E47:F47"/>
    <mergeCell ref="E55:F55"/>
    <mergeCell ref="E56:F56"/>
    <mergeCell ref="B44:C54"/>
    <mergeCell ref="B30:C34"/>
    <mergeCell ref="B17:C19"/>
    <mergeCell ref="A21:C21"/>
    <mergeCell ref="B5:C5"/>
    <mergeCell ref="B10:C10"/>
    <mergeCell ref="B11:C11"/>
    <mergeCell ref="E10:G10"/>
    <mergeCell ref="E11:G11"/>
    <mergeCell ref="E46:F46"/>
    <mergeCell ref="A44:A54"/>
    <mergeCell ref="B22:C27"/>
    <mergeCell ref="B4:C4"/>
    <mergeCell ref="E22:F22"/>
    <mergeCell ref="B14:C14"/>
    <mergeCell ref="B15:C15"/>
    <mergeCell ref="D40:E40"/>
    <mergeCell ref="E26:F26"/>
    <mergeCell ref="E14:F15"/>
    <mergeCell ref="E52:F52"/>
    <mergeCell ref="E53:F53"/>
    <mergeCell ref="E43:G43"/>
    <mergeCell ref="A16:C16"/>
    <mergeCell ref="A43:C43"/>
    <mergeCell ref="B42:C42"/>
    <mergeCell ref="E44:F44"/>
    <mergeCell ref="E45:F45"/>
    <mergeCell ref="E35:F35"/>
    <mergeCell ref="H44:H54"/>
    <mergeCell ref="H55:H59"/>
    <mergeCell ref="E48:F48"/>
    <mergeCell ref="E49:F49"/>
    <mergeCell ref="E59:F59"/>
    <mergeCell ref="E19:F19"/>
    <mergeCell ref="E24:F24"/>
    <mergeCell ref="E25:F25"/>
    <mergeCell ref="E20:F20"/>
    <mergeCell ref="H30:H34"/>
    <mergeCell ref="H37:H39"/>
    <mergeCell ref="E30:F30"/>
    <mergeCell ref="E31:F31"/>
    <mergeCell ref="E39:F39"/>
    <mergeCell ref="H17:H19"/>
    <mergeCell ref="H22:H27"/>
    <mergeCell ref="E23:F23"/>
    <mergeCell ref="E18:F18"/>
    <mergeCell ref="E57:F57"/>
    <mergeCell ref="E27:F27"/>
    <mergeCell ref="E29:G29"/>
    <mergeCell ref="E28:F28"/>
    <mergeCell ref="E84:F84"/>
    <mergeCell ref="E85:F85"/>
    <mergeCell ref="E93:F93"/>
    <mergeCell ref="E83:F83"/>
    <mergeCell ref="E88:F88"/>
    <mergeCell ref="E73:F74"/>
    <mergeCell ref="E82:F82"/>
    <mergeCell ref="E34:F34"/>
    <mergeCell ref="B35:C35"/>
    <mergeCell ref="E37:F37"/>
    <mergeCell ref="E72:F72"/>
    <mergeCell ref="B37:C39"/>
    <mergeCell ref="B64:C64"/>
    <mergeCell ref="B40:C40"/>
    <mergeCell ref="A36:C36"/>
    <mergeCell ref="A75:C75"/>
    <mergeCell ref="E75:G75"/>
    <mergeCell ref="A67:A72"/>
    <mergeCell ref="A66:C66"/>
    <mergeCell ref="B73:C73"/>
    <mergeCell ref="B74:C74"/>
    <mergeCell ref="E67:F67"/>
    <mergeCell ref="E69:F69"/>
    <mergeCell ref="E66:G66"/>
    <mergeCell ref="A128:A131"/>
    <mergeCell ref="H128:H131"/>
    <mergeCell ref="I17:I19"/>
    <mergeCell ref="I22:I27"/>
    <mergeCell ref="I30:I34"/>
    <mergeCell ref="I37:I39"/>
    <mergeCell ref="I44:I54"/>
    <mergeCell ref="I55:I59"/>
    <mergeCell ref="A103:A107"/>
    <mergeCell ref="H103:H107"/>
    <mergeCell ref="A108:A118"/>
    <mergeCell ref="H108:H118"/>
    <mergeCell ref="A119:A125"/>
    <mergeCell ref="H119:H125"/>
    <mergeCell ref="B103:C107"/>
    <mergeCell ref="B108:C118"/>
    <mergeCell ref="B119:C125"/>
    <mergeCell ref="E105:F105"/>
    <mergeCell ref="E111:F111"/>
    <mergeCell ref="E116:F116"/>
    <mergeCell ref="A86:A94"/>
    <mergeCell ref="H86:H94"/>
    <mergeCell ref="A98:A102"/>
    <mergeCell ref="H98:H102"/>
    <mergeCell ref="I108:I118"/>
    <mergeCell ref="I119:I125"/>
    <mergeCell ref="I128:I131"/>
    <mergeCell ref="I60:I63"/>
    <mergeCell ref="I67:I72"/>
    <mergeCell ref="I76:I85"/>
    <mergeCell ref="I86:I94"/>
    <mergeCell ref="I98:I102"/>
    <mergeCell ref="I103:I107"/>
    <mergeCell ref="E86:F86"/>
    <mergeCell ref="F96:G96"/>
    <mergeCell ref="E97:G97"/>
    <mergeCell ref="E103:F103"/>
    <mergeCell ref="E104:F104"/>
    <mergeCell ref="E38:F38"/>
    <mergeCell ref="J76:J85"/>
    <mergeCell ref="J67:J72"/>
    <mergeCell ref="E76:F76"/>
    <mergeCell ref="E77:F77"/>
    <mergeCell ref="E78:F78"/>
    <mergeCell ref="E79:F79"/>
    <mergeCell ref="H76:H85"/>
    <mergeCell ref="E80:F80"/>
    <mergeCell ref="E81:F81"/>
    <mergeCell ref="E98:F98"/>
    <mergeCell ref="E87:F87"/>
    <mergeCell ref="E89:F89"/>
    <mergeCell ref="H60:H63"/>
    <mergeCell ref="H67:H72"/>
    <mergeCell ref="E61:F61"/>
    <mergeCell ref="E62:F62"/>
    <mergeCell ref="E60:F60"/>
    <mergeCell ref="E63:F63"/>
    <mergeCell ref="E108:F108"/>
    <mergeCell ref="E109:F109"/>
    <mergeCell ref="E91:F91"/>
    <mergeCell ref="E107:F107"/>
    <mergeCell ref="B128:C131"/>
    <mergeCell ref="E125:F125"/>
    <mergeCell ref="F130:G130"/>
    <mergeCell ref="E112:F112"/>
    <mergeCell ref="E113:F113"/>
    <mergeCell ref="E114:F114"/>
    <mergeCell ref="B126:C126"/>
    <mergeCell ref="E126:F126"/>
    <mergeCell ref="E110:F110"/>
    <mergeCell ref="F117:G117"/>
    <mergeCell ref="E99:F99"/>
    <mergeCell ref="E100:F100"/>
    <mergeCell ref="E101:F101"/>
    <mergeCell ref="B95:C95"/>
    <mergeCell ref="B96:C96"/>
    <mergeCell ref="A97:C97"/>
    <mergeCell ref="E4:G4"/>
    <mergeCell ref="E5:G5"/>
    <mergeCell ref="E6:G6"/>
    <mergeCell ref="E7:G7"/>
    <mergeCell ref="E8:G8"/>
    <mergeCell ref="E9:G9"/>
    <mergeCell ref="A3:G3"/>
    <mergeCell ref="D65:G65"/>
    <mergeCell ref="F71:G71"/>
    <mergeCell ref="A60:A63"/>
    <mergeCell ref="E70:F70"/>
    <mergeCell ref="E54:F54"/>
    <mergeCell ref="B55:C59"/>
    <mergeCell ref="E51:F51"/>
    <mergeCell ref="A55:A59"/>
    <mergeCell ref="A37:A39"/>
    <mergeCell ref="A30:A34"/>
    <mergeCell ref="E16:G16"/>
    <mergeCell ref="B13:C13"/>
    <mergeCell ref="D13:F13"/>
    <mergeCell ref="B20:C20"/>
    <mergeCell ref="A12:F12"/>
    <mergeCell ref="B6:B9"/>
    <mergeCell ref="A6:A9"/>
    <mergeCell ref="E128:F128"/>
    <mergeCell ref="E131:F131"/>
    <mergeCell ref="E115:F115"/>
    <mergeCell ref="E120:F120"/>
    <mergeCell ref="E119:F119"/>
    <mergeCell ref="A29:C29"/>
    <mergeCell ref="B86:C94"/>
    <mergeCell ref="B98:C102"/>
    <mergeCell ref="E129:F129"/>
    <mergeCell ref="E118:F118"/>
    <mergeCell ref="F94:G94"/>
    <mergeCell ref="F95:G95"/>
    <mergeCell ref="E90:F90"/>
    <mergeCell ref="E92:F92"/>
    <mergeCell ref="A76:A85"/>
    <mergeCell ref="B76:C85"/>
    <mergeCell ref="A127:C127"/>
    <mergeCell ref="E127:G127"/>
    <mergeCell ref="E121:F121"/>
    <mergeCell ref="E122:F122"/>
    <mergeCell ref="E123:F123"/>
    <mergeCell ref="F102:G102"/>
    <mergeCell ref="F124:G124"/>
    <mergeCell ref="E106:F106"/>
  </mergeCells>
  <dataValidations count="3">
    <dataValidation type="list" allowBlank="1" showInputMessage="1" showErrorMessage="1" sqref="D14:D15 D20 D28 D35 D41:D42 D64 D95:D96 D126">
      <formula1>"Selecione SIM OU NÃO,SIM,NÃO"</formula1>
    </dataValidation>
    <dataValidation type="list" allowBlank="1" showInputMessage="1" showErrorMessage="1" sqref="D17:D19 D22:D27 D30:D34 D37:D39 D44:D63 D67:D72 D76:D94 D98:D125 D128:D131">
      <formula1>"X"</formula1>
    </dataValidation>
    <dataValidation type="list" allowBlank="1" showInputMessage="1" showErrorMessage="1" sqref="D40:E40">
      <formula1>"  selecione uma opção, Até 90% dos domicílios, Entre 91% e 98% dos domicílios, Maior que 98% dos domicílios"</formula1>
    </dataValidation>
  </dataValidations>
  <pageMargins left="0.51181100000000002" right="0.51181100000000002" top="0.78740200000000005" bottom="0.78740200000000005" header="0.31496099999999999" footer="0.31496099999999999"/>
  <pageSetup orientation="portrait"/>
  <headerFooter>
    <oddFooter>&amp;C&amp;"Helvetica Neue,Regular"&amp;12&amp;K000000&amp;P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ColWidth="8.85546875" defaultRowHeight="12.75" customHeight="1" x14ac:dyDescent="0.2"/>
  <cols>
    <col min="1" max="1" width="29" style="311" customWidth="1"/>
    <col min="2" max="2" width="22.42578125" style="311" customWidth="1"/>
    <col min="3" max="3" width="29.42578125" style="311" customWidth="1"/>
    <col min="4" max="6" width="8.85546875" style="311" customWidth="1"/>
    <col min="7" max="16384" width="8.85546875" style="311"/>
  </cols>
  <sheetData>
    <row r="1" spans="1:5" ht="33" customHeight="1" x14ac:dyDescent="0.2">
      <c r="A1" s="522" t="s">
        <v>48</v>
      </c>
      <c r="B1" s="523"/>
      <c r="C1" s="523"/>
      <c r="D1" s="523"/>
      <c r="E1" s="6"/>
    </row>
    <row r="2" spans="1:5" ht="15.75" customHeight="1" x14ac:dyDescent="0.2">
      <c r="A2" s="312" t="s">
        <v>477</v>
      </c>
      <c r="B2" s="312" t="s">
        <v>478</v>
      </c>
      <c r="C2" s="312" t="s">
        <v>479</v>
      </c>
      <c r="D2" s="519" t="s">
        <v>480</v>
      </c>
      <c r="E2" s="313"/>
    </row>
    <row r="3" spans="1:5" ht="12.75" customHeight="1" x14ac:dyDescent="0.2">
      <c r="A3" s="314" t="s">
        <v>6</v>
      </c>
      <c r="B3" s="315">
        <v>30</v>
      </c>
      <c r="C3" s="315">
        <f>'Município Sustentável'!E34</f>
        <v>25</v>
      </c>
      <c r="D3" s="520"/>
      <c r="E3" s="313"/>
    </row>
    <row r="4" spans="1:5" ht="12.75" customHeight="1" x14ac:dyDescent="0.2">
      <c r="A4" s="314" t="s">
        <v>481</v>
      </c>
      <c r="B4" s="315">
        <v>68</v>
      </c>
      <c r="C4" s="315">
        <f>'Estrutura de Ed Ambiental'!J24</f>
        <v>68</v>
      </c>
      <c r="D4" s="520"/>
      <c r="E4" s="313"/>
    </row>
    <row r="5" spans="1:5" ht="12.75" customHeight="1" x14ac:dyDescent="0.2">
      <c r="A5" s="314" t="s">
        <v>83</v>
      </c>
      <c r="B5" s="315">
        <v>11</v>
      </c>
      <c r="C5" s="315">
        <f>'Conselho Municipal'!F15</f>
        <v>11</v>
      </c>
      <c r="D5" s="520"/>
      <c r="E5" s="313"/>
    </row>
    <row r="6" spans="1:5" ht="12.75" customHeight="1" x14ac:dyDescent="0.2">
      <c r="A6" s="314" t="s">
        <v>98</v>
      </c>
      <c r="B6" s="315">
        <v>33</v>
      </c>
      <c r="C6" s="315">
        <f>Biodiversidade!H30</f>
        <v>21</v>
      </c>
      <c r="D6" s="520"/>
      <c r="E6" s="313"/>
    </row>
    <row r="7" spans="1:5" ht="12.75" customHeight="1" x14ac:dyDescent="0.2">
      <c r="A7" s="314" t="s">
        <v>137</v>
      </c>
      <c r="B7" s="315">
        <v>47</v>
      </c>
      <c r="C7" s="315">
        <f>'Gestão das águas'!G80</f>
        <v>45</v>
      </c>
      <c r="D7" s="520"/>
      <c r="E7" s="313"/>
    </row>
    <row r="8" spans="1:5" ht="12.75" customHeight="1" x14ac:dyDescent="0.2">
      <c r="A8" s="314" t="s">
        <v>226</v>
      </c>
      <c r="B8" s="315">
        <v>17</v>
      </c>
      <c r="C8" s="315">
        <f>'Qualidade do ar'!E22</f>
        <v>15</v>
      </c>
      <c r="D8" s="520"/>
      <c r="E8" s="313"/>
    </row>
    <row r="9" spans="1:5" ht="12.75" customHeight="1" x14ac:dyDescent="0.2">
      <c r="A9" s="314" t="s">
        <v>245</v>
      </c>
      <c r="B9" s="315">
        <v>12</v>
      </c>
      <c r="C9" s="315">
        <f>'Uso do Solo'!F21</f>
        <v>12</v>
      </c>
      <c r="D9" s="520"/>
      <c r="E9" s="313"/>
    </row>
    <row r="10" spans="1:5" ht="12.75" customHeight="1" x14ac:dyDescent="0.2">
      <c r="A10" s="314" t="s">
        <v>266</v>
      </c>
      <c r="B10" s="315">
        <v>8</v>
      </c>
      <c r="C10" s="315">
        <f>'Arborização Urbana'!E13</f>
        <v>8</v>
      </c>
      <c r="D10" s="520"/>
      <c r="E10" s="313"/>
    </row>
    <row r="11" spans="1:5" ht="12.75" customHeight="1" x14ac:dyDescent="0.2">
      <c r="A11" s="314" t="s">
        <v>276</v>
      </c>
      <c r="B11" s="315">
        <v>20</v>
      </c>
      <c r="C11" s="315">
        <f>'Esgoto Tratado'!H39</f>
        <v>12</v>
      </c>
      <c r="D11" s="520"/>
      <c r="E11" s="313"/>
    </row>
    <row r="12" spans="1:5" ht="12.75" customHeight="1" x14ac:dyDescent="0.2">
      <c r="A12" s="314" t="s">
        <v>336</v>
      </c>
      <c r="B12" s="315">
        <v>37</v>
      </c>
      <c r="C12" s="315">
        <f>'Resíduos Sólidos'!H132</f>
        <v>23</v>
      </c>
      <c r="D12" s="521"/>
      <c r="E12" s="313"/>
    </row>
    <row r="13" spans="1:5" ht="15" customHeight="1" x14ac:dyDescent="0.25">
      <c r="A13" s="316" t="s">
        <v>482</v>
      </c>
      <c r="B13" s="317">
        <f>SUM(B3:B12)</f>
        <v>283</v>
      </c>
      <c r="C13" s="317">
        <f>SUM(C3:C12)</f>
        <v>240</v>
      </c>
      <c r="D13" s="318">
        <f>(C13*100)/B13</f>
        <v>84.805653710247356</v>
      </c>
      <c r="E13" s="313"/>
    </row>
    <row r="14" spans="1:5" ht="12.75" customHeight="1" x14ac:dyDescent="0.2">
      <c r="A14" s="319"/>
      <c r="B14" s="319"/>
      <c r="C14" s="319"/>
      <c r="D14" s="320"/>
      <c r="E14" s="6"/>
    </row>
    <row r="15" spans="1:5" ht="12.75" customHeight="1" x14ac:dyDescent="0.2">
      <c r="A15" s="321"/>
      <c r="B15" s="321"/>
      <c r="C15" s="321"/>
      <c r="D15" s="6"/>
      <c r="E15" s="6"/>
    </row>
    <row r="16" spans="1:5" ht="12.75" customHeight="1" x14ac:dyDescent="0.2">
      <c r="A16" s="321"/>
      <c r="B16" s="321"/>
      <c r="C16" s="321"/>
      <c r="D16" s="6"/>
      <c r="E16" s="6"/>
    </row>
    <row r="17" spans="1:5" ht="12.75" customHeight="1" x14ac:dyDescent="0.2">
      <c r="A17" s="321"/>
      <c r="B17" s="321"/>
      <c r="C17" s="321"/>
      <c r="D17" s="6"/>
      <c r="E17" s="6"/>
    </row>
    <row r="18" spans="1:5" ht="12.75" customHeight="1" x14ac:dyDescent="0.2">
      <c r="A18" s="321"/>
      <c r="B18" s="321"/>
      <c r="C18" s="321"/>
      <c r="D18" s="6"/>
      <c r="E18" s="6"/>
    </row>
    <row r="19" spans="1:5" ht="12.75" customHeight="1" x14ac:dyDescent="0.2">
      <c r="A19" s="321"/>
      <c r="B19" s="321"/>
      <c r="C19" s="321"/>
      <c r="D19" s="6"/>
      <c r="E19" s="6"/>
    </row>
    <row r="20" spans="1:5" ht="12.75" customHeight="1" x14ac:dyDescent="0.2">
      <c r="A20" s="321"/>
      <c r="B20" s="321"/>
      <c r="C20" s="321"/>
      <c r="D20" s="6"/>
      <c r="E20" s="6"/>
    </row>
    <row r="21" spans="1:5" ht="12.75" customHeight="1" x14ac:dyDescent="0.2">
      <c r="A21" s="321"/>
      <c r="B21" s="321"/>
      <c r="C21" s="321"/>
      <c r="D21" s="6"/>
      <c r="E21" s="6"/>
    </row>
    <row r="22" spans="1:5" ht="12.75" customHeight="1" x14ac:dyDescent="0.2">
      <c r="A22" s="321"/>
      <c r="B22" s="321"/>
      <c r="C22" s="321"/>
      <c r="D22" s="6"/>
      <c r="E22" s="6"/>
    </row>
    <row r="23" spans="1:5" ht="12.75" customHeight="1" x14ac:dyDescent="0.2">
      <c r="A23" s="321"/>
      <c r="B23" s="321"/>
      <c r="C23" s="321"/>
      <c r="D23" s="6"/>
      <c r="E23" s="6"/>
    </row>
    <row r="24" spans="1:5" ht="12.75" customHeight="1" x14ac:dyDescent="0.2">
      <c r="A24" s="321"/>
      <c r="B24" s="321"/>
      <c r="C24" s="321"/>
      <c r="D24" s="6"/>
      <c r="E24" s="6"/>
    </row>
    <row r="25" spans="1:5" ht="12.75" customHeight="1" x14ac:dyDescent="0.2">
      <c r="A25" s="321"/>
      <c r="B25" s="321"/>
      <c r="C25" s="321"/>
      <c r="D25" s="6"/>
      <c r="E25" s="6"/>
    </row>
    <row r="26" spans="1:5" ht="12.75" customHeight="1" x14ac:dyDescent="0.2">
      <c r="A26" s="321"/>
      <c r="B26" s="321"/>
      <c r="C26" s="321"/>
      <c r="D26" s="6"/>
      <c r="E26" s="6"/>
    </row>
    <row r="27" spans="1:5" ht="12.75" customHeight="1" x14ac:dyDescent="0.2">
      <c r="A27" s="321"/>
      <c r="B27" s="321"/>
      <c r="C27" s="321"/>
      <c r="D27" s="6"/>
      <c r="E27" s="6"/>
    </row>
    <row r="28" spans="1:5" ht="12.75" customHeight="1" x14ac:dyDescent="0.2">
      <c r="A28" s="321"/>
      <c r="B28" s="321"/>
      <c r="C28" s="321"/>
      <c r="D28" s="6"/>
      <c r="E28" s="6"/>
    </row>
    <row r="29" spans="1:5" ht="12.75" customHeight="1" x14ac:dyDescent="0.2">
      <c r="A29" s="321"/>
      <c r="B29" s="321"/>
      <c r="C29" s="321"/>
      <c r="D29" s="6"/>
      <c r="E29" s="6"/>
    </row>
    <row r="30" spans="1:5" ht="26.25" customHeight="1" x14ac:dyDescent="0.2">
      <c r="A30" s="322"/>
      <c r="B30" s="321"/>
      <c r="C30" s="321"/>
      <c r="D30" s="6"/>
      <c r="E30" s="6"/>
    </row>
    <row r="31" spans="1:5" ht="12.75" hidden="1" customHeight="1" x14ac:dyDescent="0.2">
      <c r="A31" s="323" t="s">
        <v>57</v>
      </c>
      <c r="B31" s="321"/>
      <c r="C31" s="321"/>
      <c r="D31" s="6"/>
      <c r="E31" s="6"/>
    </row>
    <row r="32" spans="1:5" ht="12.75" hidden="1" customHeight="1" x14ac:dyDescent="0.2">
      <c r="A32" s="323" t="s">
        <v>82</v>
      </c>
      <c r="B32" s="321"/>
      <c r="C32" s="321"/>
      <c r="D32" s="6"/>
      <c r="E32" s="6"/>
    </row>
    <row r="33" spans="1:5" ht="12.75" customHeight="1" x14ac:dyDescent="0.2">
      <c r="A33" s="321"/>
      <c r="B33" s="321"/>
      <c r="C33" s="321"/>
      <c r="D33" s="6"/>
      <c r="E33" s="6"/>
    </row>
  </sheetData>
  <mergeCells count="2">
    <mergeCell ref="D2:D12"/>
    <mergeCell ref="A1:D1"/>
  </mergeCells>
  <pageMargins left="0.51181100000000002" right="0.51181100000000002" top="0.78740200000000005" bottom="0.78740200000000005" header="0.31496099999999999" footer="0.31496099999999999"/>
  <pageSetup orientation="portrait"/>
  <headerFooter>
    <oddFooter>&amp;C&amp;"Helvetica Neue,Regular"&amp;12&amp;K000000&amp;P</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ColWidth="8.85546875" defaultRowHeight="12.75" customHeight="1" x14ac:dyDescent="0.2"/>
  <cols>
    <col min="1" max="3" width="9.140625" style="324" customWidth="1"/>
    <col min="4" max="7" width="21.42578125" style="324" customWidth="1"/>
    <col min="8" max="8" width="8.85546875" style="324" customWidth="1"/>
    <col min="9" max="16384" width="8.85546875" style="324"/>
  </cols>
  <sheetData>
    <row r="1" spans="1:7" ht="13.7" customHeight="1" x14ac:dyDescent="0.2">
      <c r="A1" s="321"/>
      <c r="B1" s="321"/>
      <c r="C1" s="321"/>
      <c r="D1" s="321"/>
      <c r="E1" s="321"/>
      <c r="F1" s="321"/>
      <c r="G1" s="321"/>
    </row>
    <row r="2" spans="1:7" ht="13.7" customHeight="1" x14ac:dyDescent="0.2">
      <c r="A2" s="321"/>
      <c r="B2" s="321"/>
      <c r="C2" s="321"/>
      <c r="D2" s="325"/>
      <c r="E2" s="325"/>
      <c r="F2" s="325"/>
      <c r="G2" s="325"/>
    </row>
    <row r="3" spans="1:7" ht="16.7" customHeight="1" x14ac:dyDescent="0.2">
      <c r="A3" s="321"/>
      <c r="B3" s="321"/>
      <c r="C3" s="326"/>
      <c r="D3" s="312" t="s">
        <v>477</v>
      </c>
      <c r="E3" s="312" t="s">
        <v>478</v>
      </c>
      <c r="F3" s="312" t="s">
        <v>479</v>
      </c>
      <c r="G3" s="519" t="s">
        <v>480</v>
      </c>
    </row>
    <row r="4" spans="1:7" ht="13.7" customHeight="1" x14ac:dyDescent="0.2">
      <c r="A4" s="321"/>
      <c r="B4" s="321"/>
      <c r="C4" s="326"/>
      <c r="D4" s="314" t="s">
        <v>6</v>
      </c>
      <c r="E4" s="315">
        <v>30</v>
      </c>
      <c r="F4" s="315">
        <f>'Município Sustentável'!E34</f>
        <v>25</v>
      </c>
      <c r="G4" s="520"/>
    </row>
    <row r="5" spans="1:7" ht="13.7" customHeight="1" x14ac:dyDescent="0.2">
      <c r="A5" s="321"/>
      <c r="B5" s="321"/>
      <c r="C5" s="326"/>
      <c r="D5" s="314" t="s">
        <v>481</v>
      </c>
      <c r="E5" s="315">
        <v>68</v>
      </c>
      <c r="F5" s="315">
        <f>'Estrutura de Ed Ambiental'!J24</f>
        <v>68</v>
      </c>
      <c r="G5" s="520"/>
    </row>
    <row r="6" spans="1:7" ht="13.7" customHeight="1" x14ac:dyDescent="0.2">
      <c r="A6" s="321"/>
      <c r="B6" s="321"/>
      <c r="C6" s="326"/>
      <c r="D6" s="314" t="s">
        <v>83</v>
      </c>
      <c r="E6" s="315">
        <v>11</v>
      </c>
      <c r="F6" s="315">
        <f>'Conselho Municipal'!F15</f>
        <v>11</v>
      </c>
      <c r="G6" s="520"/>
    </row>
    <row r="7" spans="1:7" ht="13.7" customHeight="1" x14ac:dyDescent="0.2">
      <c r="A7" s="321"/>
      <c r="B7" s="321"/>
      <c r="C7" s="326"/>
      <c r="D7" s="314" t="s">
        <v>98</v>
      </c>
      <c r="E7" s="315">
        <v>33</v>
      </c>
      <c r="F7" s="315">
        <f>Biodiversidade!H30</f>
        <v>21</v>
      </c>
      <c r="G7" s="520"/>
    </row>
    <row r="8" spans="1:7" ht="13.7" customHeight="1" x14ac:dyDescent="0.2">
      <c r="A8" s="321"/>
      <c r="B8" s="321"/>
      <c r="C8" s="326"/>
      <c r="D8" s="314" t="s">
        <v>137</v>
      </c>
      <c r="E8" s="315">
        <v>47</v>
      </c>
      <c r="F8" s="327">
        <f>'Gestão das águas'!G80</f>
        <v>45</v>
      </c>
      <c r="G8" s="520"/>
    </row>
    <row r="9" spans="1:7" ht="13.7" customHeight="1" x14ac:dyDescent="0.2">
      <c r="A9" s="321"/>
      <c r="B9" s="321"/>
      <c r="C9" s="326"/>
      <c r="D9" s="314" t="s">
        <v>226</v>
      </c>
      <c r="E9" s="315">
        <v>17</v>
      </c>
      <c r="F9" s="315">
        <f>'Qualidade do ar'!E22</f>
        <v>15</v>
      </c>
      <c r="G9" s="520"/>
    </row>
    <row r="10" spans="1:7" ht="13.7" customHeight="1" x14ac:dyDescent="0.2">
      <c r="A10" s="321"/>
      <c r="B10" s="321"/>
      <c r="C10" s="326"/>
      <c r="D10" s="314" t="s">
        <v>245</v>
      </c>
      <c r="E10" s="315">
        <v>12</v>
      </c>
      <c r="F10" s="315">
        <f>'Uso do Solo'!F21</f>
        <v>12</v>
      </c>
      <c r="G10" s="520"/>
    </row>
    <row r="11" spans="1:7" ht="13.7" customHeight="1" x14ac:dyDescent="0.2">
      <c r="A11" s="321"/>
      <c r="B11" s="321"/>
      <c r="C11" s="326"/>
      <c r="D11" s="314" t="s">
        <v>266</v>
      </c>
      <c r="E11" s="315">
        <v>8</v>
      </c>
      <c r="F11" s="315">
        <f>'Arborização Urbana'!E13</f>
        <v>8</v>
      </c>
      <c r="G11" s="520"/>
    </row>
    <row r="12" spans="1:7" ht="13.7" customHeight="1" x14ac:dyDescent="0.2">
      <c r="A12" s="321"/>
      <c r="B12" s="321"/>
      <c r="C12" s="326"/>
      <c r="D12" s="314" t="s">
        <v>276</v>
      </c>
      <c r="E12" s="315">
        <v>20</v>
      </c>
      <c r="F12" s="315">
        <f>'Esgoto Tratado'!H39</f>
        <v>12</v>
      </c>
      <c r="G12" s="520"/>
    </row>
    <row r="13" spans="1:7" ht="13.7" customHeight="1" x14ac:dyDescent="0.2">
      <c r="A13" s="321"/>
      <c r="B13" s="321"/>
      <c r="C13" s="326"/>
      <c r="D13" s="314" t="s">
        <v>336</v>
      </c>
      <c r="E13" s="315">
        <v>37</v>
      </c>
      <c r="F13" s="315">
        <f>'Resíduos Sólidos'!H132</f>
        <v>23</v>
      </c>
      <c r="G13" s="521"/>
    </row>
    <row r="14" spans="1:7" ht="14.65" customHeight="1" x14ac:dyDescent="0.25">
      <c r="A14" s="321"/>
      <c r="B14" s="321"/>
      <c r="C14" s="326"/>
      <c r="D14" s="316" t="s">
        <v>482</v>
      </c>
      <c r="E14" s="317">
        <v>283</v>
      </c>
      <c r="F14" s="317">
        <f>SUM(F4:F13)</f>
        <v>240</v>
      </c>
      <c r="G14" s="318">
        <f>(F13*100)/E13</f>
        <v>62.162162162162161</v>
      </c>
    </row>
    <row r="15" spans="1:7" ht="13.7" customHeight="1" x14ac:dyDescent="0.2">
      <c r="A15" s="321"/>
      <c r="B15" s="321"/>
      <c r="C15" s="321"/>
      <c r="D15" s="319"/>
      <c r="E15" s="319"/>
      <c r="F15" s="319"/>
      <c r="G15" s="319"/>
    </row>
    <row r="16" spans="1:7" ht="13.7" customHeight="1" x14ac:dyDescent="0.2">
      <c r="A16" s="321"/>
      <c r="B16" s="321"/>
      <c r="C16" s="321"/>
      <c r="D16" s="321"/>
      <c r="E16" s="321"/>
      <c r="F16" s="321"/>
      <c r="G16" s="321"/>
    </row>
    <row r="17" spans="1:7" ht="13.7" customHeight="1" x14ac:dyDescent="0.2">
      <c r="A17" s="321"/>
      <c r="B17" s="321"/>
      <c r="C17" s="321"/>
      <c r="D17" s="321"/>
      <c r="E17" s="321"/>
      <c r="F17" s="321"/>
      <c r="G17" s="321"/>
    </row>
    <row r="18" spans="1:7" ht="13.7" customHeight="1" x14ac:dyDescent="0.2">
      <c r="A18" s="321"/>
      <c r="B18" s="321"/>
      <c r="C18" s="321"/>
      <c r="D18" s="321"/>
      <c r="E18" s="321"/>
      <c r="F18" s="323"/>
      <c r="G18" s="321"/>
    </row>
    <row r="19" spans="1:7" ht="13.7" customHeight="1" x14ac:dyDescent="0.2">
      <c r="A19" s="321"/>
      <c r="B19" s="321"/>
      <c r="C19" s="321"/>
      <c r="D19" s="321"/>
      <c r="E19" s="321"/>
      <c r="F19" s="321"/>
      <c r="G19" s="321"/>
    </row>
    <row r="20" spans="1:7" ht="13.7" customHeight="1" x14ac:dyDescent="0.2">
      <c r="A20" s="321"/>
      <c r="B20" s="321"/>
      <c r="C20" s="321"/>
      <c r="D20" s="321"/>
      <c r="E20" s="321"/>
      <c r="F20" s="321"/>
      <c r="G20" s="325"/>
    </row>
    <row r="21" spans="1:7" ht="17.100000000000001" customHeight="1" x14ac:dyDescent="0.2">
      <c r="A21" s="321"/>
      <c r="B21" s="321"/>
      <c r="C21" s="321"/>
      <c r="D21" s="321"/>
      <c r="E21" s="321"/>
      <c r="F21" s="326"/>
      <c r="G21" s="328"/>
    </row>
  </sheetData>
  <mergeCells count="1">
    <mergeCell ref="G3:G13"/>
  </mergeCells>
  <pageMargins left="0.51181100000000002" right="0.51181100000000002" top="0.78740200000000005" bottom="0.78740200000000005" header="0.31496099999999999" footer="0.31496099999999999"/>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showGridLines="0" workbookViewId="0"/>
  </sheetViews>
  <sheetFormatPr defaultColWidth="8.85546875" defaultRowHeight="12.75" customHeight="1" x14ac:dyDescent="0.2"/>
  <cols>
    <col min="1" max="23" width="8.85546875" style="5" customWidth="1"/>
    <col min="24" max="16384" width="8.85546875" style="5"/>
  </cols>
  <sheetData>
    <row r="1" spans="1:22" ht="12.75" customHeight="1" x14ac:dyDescent="0.2">
      <c r="A1" s="6"/>
      <c r="B1" s="6"/>
      <c r="C1" s="6"/>
      <c r="D1" s="6"/>
      <c r="E1" s="6"/>
      <c r="F1" s="6"/>
      <c r="G1" s="6"/>
      <c r="H1" s="6"/>
      <c r="I1" s="6"/>
      <c r="J1" s="6"/>
      <c r="K1" s="6"/>
      <c r="L1" s="6"/>
      <c r="M1" s="6"/>
      <c r="N1" s="6"/>
      <c r="O1" s="6"/>
      <c r="P1" s="6"/>
      <c r="Q1" s="6"/>
      <c r="R1" s="6"/>
      <c r="S1" s="6"/>
      <c r="T1" s="6"/>
      <c r="U1" s="6"/>
      <c r="V1" s="6"/>
    </row>
    <row r="2" spans="1:22" ht="12.75" customHeight="1" x14ac:dyDescent="0.2">
      <c r="A2" s="6"/>
      <c r="B2" s="6"/>
      <c r="C2" s="6"/>
      <c r="D2" s="6"/>
      <c r="E2" s="6"/>
      <c r="F2" s="6"/>
      <c r="G2" s="6"/>
      <c r="H2" s="6"/>
      <c r="I2" s="6"/>
      <c r="J2" s="6"/>
      <c r="K2" s="6"/>
      <c r="L2" s="6"/>
      <c r="M2" s="6"/>
      <c r="N2" s="6"/>
      <c r="O2" s="6"/>
      <c r="P2" s="6"/>
      <c r="Q2" s="6"/>
      <c r="R2" s="6"/>
      <c r="S2" s="6"/>
      <c r="T2" s="6"/>
      <c r="U2" s="6"/>
      <c r="V2" s="6"/>
    </row>
    <row r="3" spans="1:22" ht="12.75" customHeight="1" x14ac:dyDescent="0.2">
      <c r="A3" s="6"/>
      <c r="B3" s="6"/>
      <c r="C3" s="6"/>
      <c r="D3" s="6"/>
      <c r="E3" s="6"/>
      <c r="F3" s="6"/>
      <c r="G3" s="6"/>
      <c r="H3" s="6"/>
      <c r="I3" s="6"/>
      <c r="J3" s="6"/>
      <c r="K3" s="6"/>
      <c r="L3" s="6"/>
      <c r="M3" s="6"/>
      <c r="N3" s="6"/>
      <c r="O3" s="6"/>
      <c r="P3" s="6"/>
      <c r="Q3" s="6"/>
      <c r="R3" s="6"/>
      <c r="S3" s="6"/>
      <c r="T3" s="6"/>
      <c r="U3" s="6"/>
      <c r="V3" s="6"/>
    </row>
    <row r="4" spans="1:22" ht="12.75" customHeight="1" x14ac:dyDescent="0.2">
      <c r="A4" s="6"/>
      <c r="B4" s="6"/>
      <c r="C4" s="6"/>
      <c r="D4" s="6"/>
      <c r="E4" s="6"/>
      <c r="F4" s="6"/>
      <c r="G4" s="6"/>
      <c r="H4" s="6"/>
      <c r="I4" s="6"/>
      <c r="J4" s="6"/>
      <c r="K4" s="6"/>
      <c r="L4" s="6"/>
      <c r="M4" s="6"/>
      <c r="N4" s="6"/>
      <c r="O4" s="6"/>
      <c r="P4" s="6"/>
      <c r="Q4" s="6"/>
      <c r="R4" s="6"/>
      <c r="S4" s="6"/>
      <c r="T4" s="6"/>
      <c r="U4" s="6"/>
      <c r="V4" s="6"/>
    </row>
    <row r="5" spans="1:22" ht="12.75" customHeight="1" x14ac:dyDescent="0.2">
      <c r="A5" s="6"/>
      <c r="B5" s="6"/>
      <c r="C5" s="6"/>
      <c r="D5" s="6"/>
      <c r="E5" s="6"/>
      <c r="F5" s="6"/>
      <c r="G5" s="6"/>
      <c r="H5" s="6"/>
      <c r="I5" s="6"/>
      <c r="J5" s="6"/>
      <c r="K5" s="6"/>
      <c r="L5" s="6"/>
      <c r="M5" s="6"/>
      <c r="N5" s="6"/>
      <c r="O5" s="6"/>
      <c r="P5" s="6"/>
      <c r="Q5" s="6"/>
      <c r="R5" s="6"/>
      <c r="S5" s="6"/>
      <c r="T5" s="6"/>
      <c r="U5" s="6"/>
      <c r="V5" s="6"/>
    </row>
    <row r="6" spans="1:22" ht="12.75" customHeight="1" x14ac:dyDescent="0.2">
      <c r="A6" s="6"/>
      <c r="B6" s="6"/>
      <c r="C6" s="6"/>
      <c r="D6" s="6"/>
      <c r="E6" s="6"/>
      <c r="F6" s="6"/>
      <c r="G6" s="6"/>
      <c r="H6" s="6"/>
      <c r="I6" s="6"/>
      <c r="J6" s="6"/>
      <c r="K6" s="6"/>
      <c r="L6" s="6"/>
      <c r="M6" s="6"/>
      <c r="N6" s="6"/>
      <c r="O6" s="6"/>
      <c r="P6" s="6"/>
      <c r="Q6" s="6"/>
      <c r="R6" s="6"/>
      <c r="S6" s="6"/>
      <c r="T6" s="6"/>
      <c r="U6" s="6"/>
      <c r="V6" s="6"/>
    </row>
    <row r="7" spans="1:22" ht="12.75" customHeight="1" x14ac:dyDescent="0.2">
      <c r="A7" s="6"/>
      <c r="B7" s="6"/>
      <c r="C7" s="6"/>
      <c r="D7" s="6"/>
      <c r="E7" s="6"/>
      <c r="F7" s="6"/>
      <c r="G7" s="6"/>
      <c r="H7" s="6"/>
      <c r="I7" s="6"/>
      <c r="J7" s="6"/>
      <c r="K7" s="6"/>
      <c r="L7" s="6"/>
      <c r="M7" s="6"/>
      <c r="N7" s="6"/>
      <c r="O7" s="6"/>
      <c r="P7" s="6"/>
      <c r="Q7" s="6"/>
      <c r="R7" s="6"/>
      <c r="S7" s="6"/>
      <c r="T7" s="6"/>
      <c r="U7" s="6"/>
      <c r="V7" s="6"/>
    </row>
    <row r="8" spans="1:22" ht="12.75" customHeight="1" x14ac:dyDescent="0.2">
      <c r="A8" s="6"/>
      <c r="B8" s="6"/>
      <c r="C8" s="6"/>
      <c r="D8" s="6"/>
      <c r="E8" s="6"/>
      <c r="F8" s="6"/>
      <c r="G8" s="6"/>
      <c r="H8" s="6"/>
      <c r="I8" s="6"/>
      <c r="J8" s="6"/>
      <c r="K8" s="6"/>
      <c r="L8" s="6"/>
      <c r="M8" s="6"/>
      <c r="N8" s="6"/>
      <c r="O8" s="6"/>
      <c r="P8" s="6"/>
      <c r="Q8" s="6"/>
      <c r="R8" s="6"/>
      <c r="S8" s="6"/>
      <c r="T8" s="6"/>
      <c r="U8" s="6"/>
      <c r="V8" s="6"/>
    </row>
    <row r="9" spans="1:22" ht="12.75" customHeight="1" x14ac:dyDescent="0.2">
      <c r="A9" s="6"/>
      <c r="B9" s="6"/>
      <c r="C9" s="6"/>
      <c r="D9" s="6"/>
      <c r="E9" s="6"/>
      <c r="F9" s="6"/>
      <c r="G9" s="6"/>
      <c r="H9" s="6"/>
      <c r="I9" s="6"/>
      <c r="J9" s="6"/>
      <c r="K9" s="6"/>
      <c r="L9" s="6"/>
      <c r="M9" s="6"/>
      <c r="N9" s="6"/>
      <c r="O9" s="6"/>
      <c r="P9" s="6"/>
      <c r="Q9" s="6"/>
      <c r="R9" s="6"/>
      <c r="S9" s="6"/>
      <c r="T9" s="6"/>
      <c r="U9" s="6"/>
      <c r="V9" s="6"/>
    </row>
    <row r="10" spans="1:22" ht="12.75" customHeight="1" x14ac:dyDescent="0.2">
      <c r="A10" s="6"/>
      <c r="B10" s="6"/>
      <c r="C10" s="6"/>
      <c r="D10" s="6"/>
      <c r="E10" s="6"/>
      <c r="F10" s="6"/>
      <c r="G10" s="6"/>
      <c r="H10" s="6"/>
      <c r="I10" s="6"/>
      <c r="J10" s="6"/>
      <c r="K10" s="6"/>
      <c r="L10" s="6"/>
      <c r="M10" s="6"/>
      <c r="N10" s="6"/>
      <c r="O10" s="6"/>
      <c r="P10" s="6"/>
      <c r="Q10" s="6"/>
      <c r="R10" s="6"/>
      <c r="S10" s="6"/>
      <c r="T10" s="6"/>
      <c r="U10" s="6"/>
      <c r="V10" s="6"/>
    </row>
    <row r="11" spans="1:22" ht="12.75" customHeight="1" x14ac:dyDescent="0.2">
      <c r="A11" s="6"/>
      <c r="B11" s="6"/>
      <c r="C11" s="6"/>
      <c r="D11" s="6"/>
      <c r="E11" s="6"/>
      <c r="F11" s="6"/>
      <c r="G11" s="6"/>
      <c r="H11" s="6"/>
      <c r="I11" s="6"/>
      <c r="J11" s="6"/>
      <c r="K11" s="6"/>
      <c r="L11" s="6"/>
      <c r="M11" s="6"/>
      <c r="N11" s="6"/>
      <c r="O11" s="6"/>
      <c r="P11" s="6"/>
      <c r="Q11" s="6"/>
      <c r="R11" s="6"/>
      <c r="S11" s="6"/>
      <c r="T11" s="6"/>
      <c r="U11" s="6"/>
      <c r="V11" s="6"/>
    </row>
    <row r="12" spans="1:22" ht="12.75" customHeight="1" x14ac:dyDescent="0.2">
      <c r="A12" s="6"/>
      <c r="B12" s="6"/>
      <c r="C12" s="6"/>
      <c r="D12" s="6"/>
      <c r="E12" s="6"/>
      <c r="F12" s="6"/>
      <c r="G12" s="6"/>
      <c r="H12" s="6"/>
      <c r="I12" s="6"/>
      <c r="J12" s="6"/>
      <c r="K12" s="6"/>
      <c r="L12" s="6"/>
      <c r="M12" s="6"/>
      <c r="N12" s="6"/>
      <c r="O12" s="6"/>
      <c r="P12" s="6"/>
      <c r="Q12" s="6"/>
      <c r="R12" s="6"/>
      <c r="S12" s="6"/>
      <c r="T12" s="6"/>
      <c r="U12" s="6"/>
      <c r="V12" s="6"/>
    </row>
    <row r="13" spans="1:22" ht="12.75" customHeight="1" x14ac:dyDescent="0.2">
      <c r="A13" s="6"/>
      <c r="B13" s="6"/>
      <c r="C13" s="6"/>
      <c r="D13" s="6"/>
      <c r="E13" s="6"/>
      <c r="F13" s="6"/>
      <c r="G13" s="6"/>
      <c r="H13" s="6"/>
      <c r="I13" s="6"/>
      <c r="J13" s="6"/>
      <c r="K13" s="6"/>
      <c r="L13" s="6"/>
      <c r="M13" s="6"/>
      <c r="N13" s="6"/>
      <c r="O13" s="6"/>
      <c r="P13" s="6"/>
      <c r="Q13" s="6"/>
      <c r="R13" s="6"/>
      <c r="S13" s="6"/>
      <c r="T13" s="6"/>
      <c r="U13" s="6"/>
      <c r="V13" s="6"/>
    </row>
    <row r="14" spans="1:22" ht="12.75" customHeight="1" x14ac:dyDescent="0.2">
      <c r="A14" s="6"/>
      <c r="B14" s="6"/>
      <c r="C14" s="6"/>
      <c r="D14" s="6"/>
      <c r="E14" s="6"/>
      <c r="F14" s="6"/>
      <c r="G14" s="6"/>
      <c r="H14" s="6"/>
      <c r="I14" s="6"/>
      <c r="J14" s="6"/>
      <c r="K14" s="6"/>
      <c r="L14" s="6"/>
      <c r="M14" s="6"/>
      <c r="N14" s="6"/>
      <c r="O14" s="6"/>
      <c r="P14" s="6"/>
      <c r="Q14" s="6"/>
      <c r="R14" s="6"/>
      <c r="S14" s="6"/>
      <c r="T14" s="6"/>
      <c r="U14" s="6"/>
      <c r="V14" s="6"/>
    </row>
    <row r="15" spans="1:22" ht="12.75" customHeight="1" x14ac:dyDescent="0.2">
      <c r="A15" s="6"/>
      <c r="B15" s="6"/>
      <c r="C15" s="6"/>
      <c r="D15" s="6"/>
      <c r="E15" s="6"/>
      <c r="F15" s="6"/>
      <c r="G15" s="6"/>
      <c r="H15" s="6"/>
      <c r="I15" s="6"/>
      <c r="J15" s="6"/>
      <c r="K15" s="6"/>
      <c r="L15" s="6"/>
      <c r="M15" s="6"/>
      <c r="N15" s="6"/>
      <c r="O15" s="6"/>
      <c r="P15" s="6"/>
      <c r="Q15" s="6"/>
      <c r="R15" s="6"/>
      <c r="S15" s="6"/>
      <c r="T15" s="6"/>
      <c r="U15" s="6"/>
      <c r="V15" s="6"/>
    </row>
    <row r="16" spans="1:22" ht="12.75" customHeight="1" x14ac:dyDescent="0.2">
      <c r="A16" s="6"/>
      <c r="B16" s="6"/>
      <c r="C16" s="6"/>
      <c r="D16" s="6"/>
      <c r="E16" s="6"/>
      <c r="F16" s="6"/>
      <c r="G16" s="6"/>
      <c r="H16" s="6"/>
      <c r="I16" s="6"/>
      <c r="J16" s="6"/>
      <c r="K16" s="6"/>
      <c r="L16" s="6"/>
      <c r="M16" s="6"/>
      <c r="N16" s="6"/>
      <c r="O16" s="6"/>
      <c r="P16" s="6"/>
      <c r="Q16" s="6"/>
      <c r="R16" s="6"/>
      <c r="S16" s="6"/>
      <c r="T16" s="6"/>
      <c r="U16" s="6"/>
      <c r="V16" s="6"/>
    </row>
    <row r="17" spans="1:22" ht="12.75" customHeight="1" x14ac:dyDescent="0.2">
      <c r="A17" s="6"/>
      <c r="B17" s="6"/>
      <c r="C17" s="6"/>
      <c r="D17" s="6"/>
      <c r="E17" s="6"/>
      <c r="F17" s="6"/>
      <c r="G17" s="6"/>
      <c r="H17" s="6"/>
      <c r="I17" s="6"/>
      <c r="J17" s="6"/>
      <c r="K17" s="6"/>
      <c r="L17" s="6"/>
      <c r="M17" s="6"/>
      <c r="N17" s="6"/>
      <c r="O17" s="6"/>
      <c r="P17" s="6"/>
      <c r="Q17" s="6"/>
      <c r="R17" s="6"/>
      <c r="S17" s="6"/>
      <c r="T17" s="6"/>
      <c r="U17" s="6"/>
      <c r="V17" s="6"/>
    </row>
    <row r="18" spans="1:22" ht="12.75" customHeight="1" x14ac:dyDescent="0.2">
      <c r="A18" s="6"/>
      <c r="B18" s="6"/>
      <c r="C18" s="6"/>
      <c r="D18" s="6"/>
      <c r="E18" s="6"/>
      <c r="F18" s="6"/>
      <c r="G18" s="6"/>
      <c r="H18" s="6"/>
      <c r="I18" s="6"/>
      <c r="J18" s="6"/>
      <c r="K18" s="6"/>
      <c r="L18" s="6"/>
      <c r="M18" s="6"/>
      <c r="N18" s="6"/>
      <c r="O18" s="6"/>
      <c r="P18" s="6"/>
      <c r="Q18" s="6"/>
      <c r="R18" s="6"/>
      <c r="S18" s="6"/>
      <c r="T18" s="6"/>
      <c r="U18" s="6"/>
      <c r="V18" s="6"/>
    </row>
    <row r="19" spans="1:22" ht="12.75" customHeight="1" x14ac:dyDescent="0.2">
      <c r="A19" s="6"/>
      <c r="B19" s="6"/>
      <c r="C19" s="6"/>
      <c r="D19" s="6"/>
      <c r="E19" s="6"/>
      <c r="F19" s="6"/>
      <c r="G19" s="6"/>
      <c r="H19" s="6"/>
      <c r="I19" s="6"/>
      <c r="J19" s="6"/>
      <c r="K19" s="6"/>
      <c r="L19" s="6"/>
      <c r="M19" s="6"/>
      <c r="N19" s="6"/>
      <c r="O19" s="6"/>
      <c r="P19" s="6"/>
      <c r="Q19" s="6"/>
      <c r="R19" s="6"/>
      <c r="S19" s="6"/>
      <c r="T19" s="6"/>
      <c r="U19" s="6"/>
      <c r="V19" s="6"/>
    </row>
    <row r="20" spans="1:22" ht="12.75" customHeight="1" x14ac:dyDescent="0.2">
      <c r="A20" s="6"/>
      <c r="B20" s="6"/>
      <c r="C20" s="6"/>
      <c r="D20" s="6"/>
      <c r="E20" s="6"/>
      <c r="F20" s="6"/>
      <c r="G20" s="6"/>
      <c r="H20" s="6"/>
      <c r="I20" s="6"/>
      <c r="J20" s="6"/>
      <c r="K20" s="6"/>
      <c r="L20" s="6"/>
      <c r="M20" s="6"/>
      <c r="N20" s="6"/>
      <c r="O20" s="6"/>
      <c r="P20" s="6"/>
      <c r="Q20" s="6"/>
      <c r="R20" s="6"/>
      <c r="S20" s="6"/>
      <c r="T20" s="6"/>
      <c r="U20" s="6"/>
      <c r="V20" s="6"/>
    </row>
    <row r="21" spans="1:22" ht="12.75" customHeight="1" x14ac:dyDescent="0.2">
      <c r="A21" s="6"/>
      <c r="B21" s="6"/>
      <c r="C21" s="6"/>
      <c r="D21" s="6"/>
      <c r="E21" s="6"/>
      <c r="F21" s="6"/>
      <c r="G21" s="6"/>
      <c r="H21" s="6"/>
      <c r="I21" s="6"/>
      <c r="J21" s="6"/>
      <c r="K21" s="6"/>
      <c r="L21" s="6"/>
      <c r="M21" s="6"/>
      <c r="N21" s="6"/>
      <c r="O21" s="6"/>
      <c r="P21" s="6"/>
      <c r="Q21" s="6"/>
      <c r="R21" s="6"/>
      <c r="S21" s="6"/>
      <c r="T21" s="6"/>
      <c r="U21" s="6"/>
      <c r="V21" s="6"/>
    </row>
    <row r="22" spans="1:22" ht="12.75" customHeight="1" x14ac:dyDescent="0.2">
      <c r="A22" s="6"/>
      <c r="B22" s="6"/>
      <c r="C22" s="6"/>
      <c r="D22" s="6"/>
      <c r="E22" s="6"/>
      <c r="F22" s="6"/>
      <c r="G22" s="6"/>
      <c r="H22" s="6"/>
      <c r="I22" s="6"/>
      <c r="J22" s="6"/>
      <c r="K22" s="6"/>
      <c r="L22" s="6"/>
      <c r="M22" s="6"/>
      <c r="N22" s="6"/>
      <c r="O22" s="6"/>
      <c r="P22" s="6"/>
      <c r="Q22" s="6"/>
      <c r="R22" s="6"/>
      <c r="S22" s="6"/>
      <c r="T22" s="6"/>
      <c r="U22" s="6"/>
      <c r="V22" s="6"/>
    </row>
    <row r="23" spans="1:22" ht="12.75" customHeight="1" x14ac:dyDescent="0.2">
      <c r="A23" s="6"/>
      <c r="B23" s="6"/>
      <c r="C23" s="6"/>
      <c r="D23" s="6"/>
      <c r="E23" s="6"/>
      <c r="F23" s="6"/>
      <c r="G23" s="6"/>
      <c r="H23" s="6"/>
      <c r="I23" s="6"/>
      <c r="J23" s="6"/>
      <c r="K23" s="6"/>
      <c r="L23" s="6"/>
      <c r="M23" s="6"/>
      <c r="N23" s="6"/>
      <c r="O23" s="6"/>
      <c r="P23" s="6"/>
      <c r="Q23" s="6"/>
      <c r="R23" s="6"/>
      <c r="S23" s="6"/>
      <c r="T23" s="6"/>
      <c r="U23" s="6"/>
      <c r="V23" s="6"/>
    </row>
    <row r="24" spans="1:22" ht="12.75" customHeight="1" x14ac:dyDescent="0.2">
      <c r="A24" s="6"/>
      <c r="B24" s="6"/>
      <c r="C24" s="6"/>
      <c r="D24" s="6"/>
      <c r="E24" s="6"/>
      <c r="F24" s="6"/>
      <c r="G24" s="6"/>
      <c r="H24" s="6"/>
      <c r="I24" s="6"/>
      <c r="J24" s="6"/>
      <c r="K24" s="6"/>
      <c r="L24" s="6"/>
      <c r="M24" s="6"/>
      <c r="N24" s="6"/>
      <c r="O24" s="6"/>
      <c r="P24" s="6"/>
      <c r="Q24" s="6"/>
      <c r="R24" s="6"/>
      <c r="S24" s="6"/>
      <c r="T24" s="6"/>
      <c r="U24" s="6"/>
      <c r="V24" s="6"/>
    </row>
    <row r="25" spans="1:22" ht="12.75" customHeight="1" x14ac:dyDescent="0.2">
      <c r="A25" s="6"/>
      <c r="B25" s="6"/>
      <c r="C25" s="6"/>
      <c r="D25" s="6"/>
      <c r="E25" s="6"/>
      <c r="F25" s="6"/>
      <c r="G25" s="6"/>
      <c r="H25" s="6"/>
      <c r="I25" s="6"/>
      <c r="J25" s="6"/>
      <c r="K25" s="6"/>
      <c r="L25" s="6"/>
      <c r="M25" s="6"/>
      <c r="N25" s="6"/>
      <c r="O25" s="6"/>
      <c r="P25" s="6"/>
      <c r="Q25" s="6"/>
      <c r="R25" s="6"/>
      <c r="S25" s="6"/>
      <c r="T25" s="6"/>
      <c r="U25" s="6"/>
      <c r="V25" s="6"/>
    </row>
    <row r="26" spans="1:22" ht="12.75" customHeight="1" x14ac:dyDescent="0.2">
      <c r="A26" s="6"/>
      <c r="B26" s="6"/>
      <c r="C26" s="6"/>
      <c r="D26" s="6"/>
      <c r="E26" s="6"/>
      <c r="F26" s="6"/>
      <c r="G26" s="6"/>
      <c r="H26" s="6"/>
      <c r="I26" s="6"/>
      <c r="J26" s="6"/>
      <c r="K26" s="6"/>
      <c r="L26" s="6"/>
      <c r="M26" s="6"/>
      <c r="N26" s="6"/>
      <c r="O26" s="6"/>
      <c r="P26" s="6"/>
      <c r="Q26" s="6"/>
      <c r="R26" s="6"/>
      <c r="S26" s="6"/>
      <c r="T26" s="6"/>
      <c r="U26" s="6"/>
      <c r="V26" s="6"/>
    </row>
    <row r="27" spans="1:22" ht="12.75" customHeight="1" x14ac:dyDescent="0.2">
      <c r="A27" s="6"/>
      <c r="B27" s="6"/>
      <c r="C27" s="6"/>
      <c r="D27" s="6"/>
      <c r="E27" s="6"/>
      <c r="F27" s="6"/>
      <c r="G27" s="6"/>
      <c r="H27" s="6"/>
      <c r="I27" s="6"/>
      <c r="J27" s="6"/>
      <c r="K27" s="6"/>
      <c r="L27" s="6"/>
      <c r="M27" s="6"/>
      <c r="N27" s="6"/>
      <c r="O27" s="6"/>
      <c r="P27" s="6"/>
      <c r="Q27" s="6"/>
      <c r="R27" s="6"/>
      <c r="S27" s="6"/>
      <c r="T27" s="6"/>
      <c r="U27" s="6"/>
      <c r="V27" s="6"/>
    </row>
    <row r="28" spans="1:22" ht="12.75" customHeight="1" x14ac:dyDescent="0.2">
      <c r="A28" s="6"/>
      <c r="B28" s="6"/>
      <c r="C28" s="6"/>
      <c r="D28" s="6"/>
      <c r="E28" s="6"/>
      <c r="F28" s="6"/>
      <c r="G28" s="6"/>
      <c r="H28" s="6"/>
      <c r="I28" s="6"/>
      <c r="J28" s="6"/>
      <c r="K28" s="6"/>
      <c r="L28" s="6"/>
      <c r="M28" s="6"/>
      <c r="N28" s="6"/>
      <c r="O28" s="6"/>
      <c r="P28" s="6"/>
      <c r="Q28" s="6"/>
      <c r="R28" s="6"/>
      <c r="S28" s="6"/>
      <c r="T28" s="6"/>
      <c r="U28" s="6"/>
      <c r="V28" s="6"/>
    </row>
    <row r="29" spans="1:22" ht="12.75" customHeight="1" x14ac:dyDescent="0.2">
      <c r="A29" s="6"/>
      <c r="B29" s="6"/>
      <c r="C29" s="6"/>
      <c r="D29" s="6"/>
      <c r="E29" s="6"/>
      <c r="F29" s="6"/>
      <c r="G29" s="6"/>
      <c r="H29" s="6"/>
      <c r="I29" s="6"/>
      <c r="J29" s="6"/>
      <c r="K29" s="6"/>
      <c r="L29" s="6"/>
      <c r="M29" s="6"/>
      <c r="N29" s="6"/>
      <c r="O29" s="6"/>
      <c r="P29" s="6"/>
      <c r="Q29" s="6"/>
      <c r="R29" s="6"/>
      <c r="S29" s="6"/>
      <c r="T29" s="6"/>
      <c r="U29" s="6"/>
      <c r="V29" s="6"/>
    </row>
    <row r="30" spans="1:22" ht="12.75" customHeight="1" x14ac:dyDescent="0.2">
      <c r="A30" s="6"/>
      <c r="B30" s="6"/>
      <c r="C30" s="6"/>
      <c r="D30" s="6"/>
      <c r="E30" s="6"/>
      <c r="F30" s="6"/>
      <c r="G30" s="6"/>
      <c r="H30" s="6"/>
      <c r="I30" s="6"/>
      <c r="J30" s="6"/>
      <c r="K30" s="6"/>
      <c r="L30" s="6"/>
      <c r="M30" s="6"/>
      <c r="N30" s="6"/>
      <c r="O30" s="6"/>
      <c r="P30" s="6"/>
      <c r="Q30" s="6"/>
      <c r="R30" s="6"/>
      <c r="S30" s="6"/>
      <c r="T30" s="6"/>
      <c r="U30" s="6"/>
      <c r="V30" s="6"/>
    </row>
    <row r="31" spans="1:22" ht="12.75" customHeight="1" x14ac:dyDescent="0.2">
      <c r="A31" s="6"/>
      <c r="B31" s="6"/>
      <c r="C31" s="6"/>
      <c r="D31" s="6"/>
      <c r="E31" s="6"/>
      <c r="F31" s="6"/>
      <c r="G31" s="6"/>
      <c r="H31" s="6"/>
      <c r="I31" s="6"/>
      <c r="J31" s="6"/>
      <c r="K31" s="6"/>
      <c r="L31" s="6"/>
      <c r="M31" s="6"/>
      <c r="N31" s="6"/>
      <c r="O31" s="6"/>
      <c r="P31" s="6"/>
      <c r="Q31" s="6"/>
      <c r="R31" s="6"/>
      <c r="S31" s="6"/>
      <c r="T31" s="6"/>
      <c r="U31" s="6"/>
      <c r="V31" s="6"/>
    </row>
    <row r="32" spans="1:22" ht="12.75" customHeight="1" x14ac:dyDescent="0.2">
      <c r="A32" s="6"/>
      <c r="B32" s="6"/>
      <c r="C32" s="6"/>
      <c r="D32" s="6"/>
      <c r="E32" s="6"/>
      <c r="F32" s="6"/>
      <c r="G32" s="6"/>
      <c r="H32" s="6"/>
      <c r="I32" s="6"/>
      <c r="J32" s="6"/>
      <c r="K32" s="6"/>
      <c r="L32" s="6"/>
      <c r="M32" s="6"/>
      <c r="N32" s="6"/>
      <c r="O32" s="6"/>
      <c r="P32" s="6"/>
      <c r="Q32" s="6"/>
      <c r="R32" s="6"/>
      <c r="S32" s="6"/>
      <c r="T32" s="6"/>
      <c r="U32" s="6"/>
      <c r="V32" s="6"/>
    </row>
    <row r="33" spans="1:22" ht="12.75" customHeight="1" x14ac:dyDescent="0.2">
      <c r="A33" s="6"/>
      <c r="B33" s="6"/>
      <c r="C33" s="6"/>
      <c r="D33" s="6"/>
      <c r="E33" s="6"/>
      <c r="F33" s="6"/>
      <c r="G33" s="6"/>
      <c r="H33" s="6"/>
      <c r="I33" s="6"/>
      <c r="J33" s="6"/>
      <c r="K33" s="6"/>
      <c r="L33" s="6"/>
      <c r="M33" s="6"/>
      <c r="N33" s="6"/>
      <c r="O33" s="6"/>
      <c r="P33" s="6"/>
      <c r="Q33" s="6"/>
      <c r="R33" s="6"/>
      <c r="S33" s="6"/>
      <c r="T33" s="6"/>
      <c r="U33" s="6"/>
      <c r="V33" s="6"/>
    </row>
    <row r="34" spans="1:22" ht="12.75" customHeight="1" x14ac:dyDescent="0.2">
      <c r="A34" s="6"/>
      <c r="B34" s="6"/>
      <c r="C34" s="6"/>
      <c r="D34" s="6"/>
      <c r="E34" s="6"/>
      <c r="F34" s="6"/>
      <c r="G34" s="6"/>
      <c r="H34" s="6"/>
      <c r="I34" s="6"/>
      <c r="J34" s="6"/>
      <c r="K34" s="6"/>
      <c r="L34" s="6"/>
      <c r="M34" s="6"/>
      <c r="N34" s="6"/>
      <c r="O34" s="6"/>
      <c r="P34" s="6"/>
      <c r="Q34" s="6"/>
      <c r="R34" s="6"/>
      <c r="S34" s="6"/>
      <c r="T34" s="6"/>
      <c r="U34" s="6"/>
      <c r="V34" s="6"/>
    </row>
    <row r="35" spans="1:22" ht="12.75" customHeight="1" x14ac:dyDescent="0.2">
      <c r="A35" s="6"/>
      <c r="B35" s="6"/>
      <c r="C35" s="6"/>
      <c r="D35" s="6"/>
      <c r="E35" s="6"/>
      <c r="F35" s="6"/>
      <c r="G35" s="6"/>
      <c r="H35" s="6"/>
      <c r="I35" s="6"/>
      <c r="J35" s="6"/>
      <c r="K35" s="6"/>
      <c r="L35" s="6"/>
      <c r="M35" s="6"/>
      <c r="N35" s="6"/>
      <c r="O35" s="6"/>
      <c r="P35" s="6"/>
      <c r="Q35" s="6"/>
      <c r="R35" s="6"/>
      <c r="S35" s="6"/>
      <c r="T35" s="6"/>
      <c r="U35" s="6"/>
      <c r="V35" s="6"/>
    </row>
    <row r="36" spans="1:22" ht="12.75" customHeight="1" x14ac:dyDescent="0.2">
      <c r="A36" s="6"/>
      <c r="B36" s="6"/>
      <c r="C36" s="6"/>
      <c r="D36" s="6"/>
      <c r="E36" s="6"/>
      <c r="F36" s="6"/>
      <c r="G36" s="6"/>
      <c r="H36" s="6"/>
      <c r="I36" s="6"/>
      <c r="J36" s="6"/>
      <c r="K36" s="6"/>
      <c r="L36" s="6"/>
      <c r="M36" s="6"/>
      <c r="N36" s="6"/>
      <c r="O36" s="6"/>
      <c r="P36" s="6"/>
      <c r="Q36" s="6"/>
      <c r="R36" s="6"/>
      <c r="S36" s="6"/>
      <c r="T36" s="6"/>
      <c r="U36" s="6"/>
      <c r="V36" s="6"/>
    </row>
    <row r="37" spans="1:22" ht="12.75" customHeight="1" x14ac:dyDescent="0.2">
      <c r="A37" s="6"/>
      <c r="B37" s="6"/>
      <c r="C37" s="6"/>
      <c r="D37" s="6"/>
      <c r="E37" s="6"/>
      <c r="F37" s="6"/>
      <c r="G37" s="6"/>
      <c r="H37" s="6"/>
      <c r="I37" s="6"/>
      <c r="J37" s="6"/>
      <c r="K37" s="6"/>
      <c r="L37" s="6"/>
      <c r="M37" s="6"/>
      <c r="N37" s="6"/>
      <c r="O37" s="6"/>
      <c r="P37" s="6"/>
      <c r="Q37" s="6"/>
      <c r="R37" s="6"/>
      <c r="S37" s="6"/>
      <c r="T37" s="6"/>
      <c r="U37" s="6"/>
      <c r="V37" s="6"/>
    </row>
    <row r="38" spans="1:22" ht="12.75" customHeight="1" x14ac:dyDescent="0.2">
      <c r="A38" s="6"/>
      <c r="B38" s="6"/>
      <c r="C38" s="6"/>
      <c r="D38" s="6"/>
      <c r="E38" s="6"/>
      <c r="F38" s="6"/>
      <c r="G38" s="6"/>
      <c r="H38" s="6"/>
      <c r="I38" s="6"/>
      <c r="J38" s="6"/>
      <c r="K38" s="6"/>
      <c r="L38" s="6"/>
      <c r="M38" s="6"/>
      <c r="N38" s="6"/>
      <c r="O38" s="6"/>
      <c r="P38" s="6"/>
      <c r="Q38" s="6"/>
      <c r="R38" s="6"/>
      <c r="S38" s="6"/>
      <c r="T38" s="6"/>
      <c r="U38" s="6"/>
      <c r="V38" s="6"/>
    </row>
    <row r="39" spans="1:22" ht="12.75" customHeight="1" x14ac:dyDescent="0.2">
      <c r="A39" s="6"/>
      <c r="B39" s="6"/>
      <c r="C39" s="6"/>
      <c r="D39" s="6"/>
      <c r="E39" s="6"/>
      <c r="F39" s="6"/>
      <c r="G39" s="6"/>
      <c r="H39" s="6"/>
      <c r="I39" s="6"/>
      <c r="J39" s="6"/>
      <c r="K39" s="6"/>
      <c r="L39" s="6"/>
      <c r="M39" s="6"/>
      <c r="N39" s="6"/>
      <c r="O39" s="6"/>
      <c r="P39" s="6"/>
      <c r="Q39" s="6"/>
      <c r="R39" s="6"/>
      <c r="S39" s="6"/>
      <c r="T39" s="6"/>
      <c r="U39" s="6"/>
      <c r="V39" s="6"/>
    </row>
    <row r="40" spans="1:22" ht="12.75" customHeight="1" x14ac:dyDescent="0.2">
      <c r="A40" s="6"/>
      <c r="B40" s="6"/>
      <c r="C40" s="6"/>
      <c r="D40" s="6"/>
      <c r="E40" s="6"/>
      <c r="F40" s="6"/>
      <c r="G40" s="6"/>
      <c r="H40" s="6"/>
      <c r="I40" s="6"/>
      <c r="J40" s="6"/>
      <c r="K40" s="6"/>
      <c r="L40" s="6"/>
      <c r="M40" s="6"/>
      <c r="N40" s="6"/>
      <c r="O40" s="6"/>
      <c r="P40" s="6"/>
      <c r="Q40" s="6"/>
      <c r="R40" s="6"/>
      <c r="S40" s="6"/>
      <c r="T40" s="6"/>
      <c r="U40" s="6"/>
      <c r="V40" s="6"/>
    </row>
    <row r="41" spans="1:22" ht="12.75" customHeight="1" x14ac:dyDescent="0.2">
      <c r="A41" s="6"/>
      <c r="B41" s="6"/>
      <c r="C41" s="6"/>
      <c r="D41" s="6"/>
      <c r="E41" s="6"/>
      <c r="F41" s="6"/>
      <c r="G41" s="6"/>
      <c r="H41" s="6"/>
      <c r="I41" s="6"/>
      <c r="J41" s="6"/>
      <c r="K41" s="6"/>
      <c r="L41" s="6"/>
      <c r="M41" s="6"/>
      <c r="N41" s="6"/>
      <c r="O41" s="6"/>
      <c r="P41" s="6"/>
      <c r="Q41" s="6"/>
      <c r="R41" s="6"/>
      <c r="S41" s="6"/>
      <c r="T41" s="6"/>
      <c r="U41" s="6"/>
      <c r="V41" s="6"/>
    </row>
    <row r="42" spans="1:22" ht="12.75" customHeight="1" x14ac:dyDescent="0.2">
      <c r="A42" s="6"/>
      <c r="B42" s="6"/>
      <c r="C42" s="6"/>
      <c r="D42" s="6"/>
      <c r="E42" s="6"/>
      <c r="F42" s="6"/>
      <c r="G42" s="6"/>
      <c r="H42" s="6"/>
      <c r="I42" s="6"/>
      <c r="J42" s="6"/>
      <c r="K42" s="6"/>
      <c r="L42" s="6"/>
      <c r="M42" s="6"/>
      <c r="N42" s="6"/>
      <c r="O42" s="6"/>
      <c r="P42" s="6"/>
      <c r="Q42" s="6"/>
      <c r="R42" s="6"/>
      <c r="S42" s="6"/>
      <c r="T42" s="6"/>
      <c r="U42" s="6"/>
      <c r="V42" s="6"/>
    </row>
    <row r="43" spans="1:22" ht="12.75" customHeight="1" x14ac:dyDescent="0.2">
      <c r="A43" s="6"/>
      <c r="B43" s="6"/>
      <c r="C43" s="6"/>
      <c r="D43" s="6"/>
      <c r="E43" s="6"/>
      <c r="F43" s="6"/>
      <c r="G43" s="6"/>
      <c r="H43" s="6"/>
      <c r="I43" s="6"/>
      <c r="J43" s="6"/>
      <c r="K43" s="6"/>
      <c r="L43" s="6"/>
      <c r="M43" s="6"/>
      <c r="N43" s="6"/>
      <c r="O43" s="6"/>
      <c r="P43" s="6"/>
      <c r="Q43" s="6"/>
      <c r="R43" s="6"/>
      <c r="S43" s="6"/>
      <c r="T43" s="6"/>
      <c r="U43" s="6"/>
      <c r="V43" s="6"/>
    </row>
    <row r="44" spans="1:22" ht="12.75" customHeight="1" x14ac:dyDescent="0.2">
      <c r="A44" s="6"/>
      <c r="B44" s="6"/>
      <c r="C44" s="6"/>
      <c r="D44" s="6"/>
      <c r="E44" s="6"/>
      <c r="F44" s="6"/>
      <c r="G44" s="6"/>
      <c r="H44" s="6"/>
      <c r="I44" s="6"/>
      <c r="J44" s="6"/>
      <c r="K44" s="6"/>
      <c r="L44" s="6"/>
      <c r="M44" s="6"/>
      <c r="N44" s="6"/>
      <c r="O44" s="6"/>
      <c r="P44" s="6"/>
      <c r="Q44" s="6"/>
      <c r="R44" s="6"/>
      <c r="S44" s="6"/>
      <c r="T44" s="6"/>
      <c r="U44" s="6"/>
      <c r="V44" s="6"/>
    </row>
    <row r="45" spans="1:22" ht="12.75" customHeight="1" x14ac:dyDescent="0.2">
      <c r="A45" s="6"/>
      <c r="B45" s="6"/>
      <c r="C45" s="6"/>
      <c r="D45" s="6"/>
      <c r="E45" s="6"/>
      <c r="F45" s="6"/>
      <c r="G45" s="6"/>
      <c r="H45" s="6"/>
      <c r="I45" s="6"/>
      <c r="J45" s="6"/>
      <c r="K45" s="6"/>
      <c r="L45" s="6"/>
      <c r="M45" s="6"/>
      <c r="N45" s="6"/>
      <c r="O45" s="6"/>
      <c r="P45" s="6"/>
      <c r="Q45" s="6"/>
      <c r="R45" s="6"/>
      <c r="S45" s="6"/>
      <c r="T45" s="6"/>
      <c r="U45" s="6"/>
      <c r="V45" s="6"/>
    </row>
    <row r="46" spans="1:22" ht="12.75" customHeight="1" x14ac:dyDescent="0.2">
      <c r="A46" s="6"/>
      <c r="B46" s="6"/>
      <c r="C46" s="6"/>
      <c r="D46" s="6"/>
      <c r="E46" s="6"/>
      <c r="F46" s="6"/>
      <c r="G46" s="6"/>
      <c r="H46" s="6"/>
      <c r="I46" s="6"/>
      <c r="J46" s="6"/>
      <c r="K46" s="6"/>
      <c r="L46" s="6"/>
      <c r="M46" s="6"/>
      <c r="N46" s="6"/>
      <c r="O46" s="6"/>
      <c r="P46" s="6"/>
      <c r="Q46" s="6"/>
      <c r="R46" s="6"/>
      <c r="S46" s="6"/>
      <c r="T46" s="6"/>
      <c r="U46" s="6"/>
      <c r="V46" s="6"/>
    </row>
    <row r="47" spans="1:22" ht="12.75" customHeight="1" x14ac:dyDescent="0.2">
      <c r="A47" s="6"/>
      <c r="B47" s="6"/>
      <c r="C47" s="6"/>
      <c r="D47" s="6"/>
      <c r="E47" s="6"/>
      <c r="F47" s="6"/>
      <c r="G47" s="6"/>
      <c r="H47" s="6"/>
      <c r="I47" s="6"/>
      <c r="J47" s="6"/>
      <c r="K47" s="6"/>
      <c r="L47" s="6"/>
      <c r="M47" s="6"/>
      <c r="N47" s="6"/>
      <c r="O47" s="6"/>
      <c r="P47" s="6"/>
      <c r="Q47" s="6"/>
      <c r="R47" s="6"/>
      <c r="S47" s="6"/>
      <c r="T47" s="6"/>
      <c r="U47" s="6"/>
      <c r="V47" s="6"/>
    </row>
  </sheetData>
  <pageMargins left="0.51181100000000002" right="0.51181100000000002" top="0.78740200000000005" bottom="0.78740200000000005" header="0.31496099999999999" footer="0.31496099999999999"/>
  <pageSetup orientation="portrait"/>
  <headerFooter>
    <oddFooter>&amp;C&amp;"Helvetica Neue,Regular"&amp;12&amp;K000000&amp;P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showGridLines="0" topLeftCell="A13" workbookViewId="0">
      <selection sqref="A1:D1"/>
    </sheetView>
  </sheetViews>
  <sheetFormatPr defaultColWidth="14.42578125" defaultRowHeight="36.75" customHeight="1" x14ac:dyDescent="0.2"/>
  <cols>
    <col min="1" max="1" width="11.85546875" style="7" customWidth="1"/>
    <col min="2" max="2" width="78.140625" style="7" customWidth="1"/>
    <col min="3" max="3" width="24.42578125" style="7" customWidth="1"/>
    <col min="4" max="4" width="79.7109375" style="7" customWidth="1"/>
    <col min="5" max="7" width="14.42578125" style="7" hidden="1" customWidth="1"/>
    <col min="8" max="8" width="11.28515625" style="7" customWidth="1"/>
    <col min="9" max="11" width="14.42578125" style="7" customWidth="1"/>
    <col min="12" max="16384" width="14.42578125" style="7"/>
  </cols>
  <sheetData>
    <row r="1" spans="1:10" ht="135" customHeight="1" x14ac:dyDescent="0.2">
      <c r="A1" s="333" t="s">
        <v>7</v>
      </c>
      <c r="B1" s="334"/>
      <c r="C1" s="334"/>
      <c r="D1" s="335"/>
      <c r="E1" s="8"/>
      <c r="F1" s="9"/>
      <c r="G1" s="9"/>
      <c r="H1" s="10"/>
      <c r="I1" s="11"/>
      <c r="J1" s="12"/>
    </row>
    <row r="2" spans="1:10" ht="36.75" customHeight="1" x14ac:dyDescent="0.2">
      <c r="A2" s="331" t="s">
        <v>6</v>
      </c>
      <c r="B2" s="332"/>
      <c r="C2" s="332"/>
      <c r="D2" s="332"/>
      <c r="E2" s="13"/>
      <c r="F2" s="14"/>
      <c r="G2" s="15"/>
      <c r="H2" s="16"/>
      <c r="I2" s="17"/>
      <c r="J2" s="18"/>
    </row>
    <row r="3" spans="1:10" ht="31.5" customHeight="1" x14ac:dyDescent="0.2">
      <c r="A3" s="19" t="s">
        <v>8</v>
      </c>
      <c r="B3" s="19" t="s">
        <v>9</v>
      </c>
      <c r="C3" s="20" t="s">
        <v>10</v>
      </c>
      <c r="D3" s="20" t="s">
        <v>11</v>
      </c>
      <c r="E3" s="20" t="s">
        <v>12</v>
      </c>
      <c r="F3" s="21" t="s">
        <v>13</v>
      </c>
      <c r="G3" s="16"/>
      <c r="H3" s="16"/>
      <c r="I3" s="17"/>
      <c r="J3" s="18"/>
    </row>
    <row r="4" spans="1:10" ht="32.25" customHeight="1" x14ac:dyDescent="0.3">
      <c r="A4" s="22">
        <v>1</v>
      </c>
      <c r="B4" s="23" t="s">
        <v>14</v>
      </c>
      <c r="C4" s="24">
        <v>43613</v>
      </c>
      <c r="D4" s="25"/>
      <c r="E4" s="26">
        <f>COUNTIF(C4,"&gt;0")</f>
        <v>1</v>
      </c>
      <c r="F4" s="27">
        <v>1</v>
      </c>
      <c r="G4" s="28" t="s">
        <v>15</v>
      </c>
      <c r="H4" s="16"/>
      <c r="I4" s="17"/>
      <c r="J4" s="18"/>
    </row>
    <row r="5" spans="1:10" ht="31.5" customHeight="1" x14ac:dyDescent="0.3">
      <c r="A5" s="22">
        <v>2</v>
      </c>
      <c r="B5" s="23" t="s">
        <v>16</v>
      </c>
      <c r="C5" s="24">
        <v>40765</v>
      </c>
      <c r="D5" s="25"/>
      <c r="E5" s="26">
        <f>COUNTIF(C5,"&gt;0")</f>
        <v>1</v>
      </c>
      <c r="F5" s="27">
        <v>1</v>
      </c>
      <c r="G5" s="28" t="s">
        <v>15</v>
      </c>
      <c r="H5" s="16"/>
      <c r="I5" s="17"/>
      <c r="J5" s="18"/>
    </row>
    <row r="6" spans="1:10" ht="31.5" customHeight="1" x14ac:dyDescent="0.3">
      <c r="A6" s="22">
        <v>3</v>
      </c>
      <c r="B6" s="23" t="s">
        <v>17</v>
      </c>
      <c r="C6" s="24">
        <v>2848</v>
      </c>
      <c r="D6" s="25"/>
      <c r="E6" s="26">
        <f>COUNTIF(C6,"&gt;=0")</f>
        <v>1</v>
      </c>
      <c r="F6" s="27">
        <v>1</v>
      </c>
      <c r="G6" s="28" t="s">
        <v>18</v>
      </c>
      <c r="H6" s="16"/>
      <c r="I6" s="17"/>
      <c r="J6" s="18"/>
    </row>
    <row r="7" spans="1:10" ht="31.5" customHeight="1" x14ac:dyDescent="0.3">
      <c r="A7" s="22">
        <v>4</v>
      </c>
      <c r="B7" s="23" t="s">
        <v>19</v>
      </c>
      <c r="C7" s="29">
        <v>13157000</v>
      </c>
      <c r="D7" s="25"/>
      <c r="E7" s="26">
        <f>COUNTIF(C7,"&gt;0")</f>
        <v>1</v>
      </c>
      <c r="F7" s="27">
        <v>1</v>
      </c>
      <c r="G7" s="28" t="s">
        <v>15</v>
      </c>
      <c r="H7" s="16"/>
      <c r="I7" s="17"/>
      <c r="J7" s="18"/>
    </row>
    <row r="8" spans="1:10" ht="31.5" customHeight="1" x14ac:dyDescent="0.3">
      <c r="A8" s="22">
        <v>5</v>
      </c>
      <c r="B8" s="23" t="s">
        <v>20</v>
      </c>
      <c r="C8" s="29">
        <v>2833000</v>
      </c>
      <c r="D8" s="25"/>
      <c r="E8" s="26">
        <f t="shared" ref="E8:E15" si="0">COUNTIF(C8,"&gt;=0")</f>
        <v>1</v>
      </c>
      <c r="F8" s="27">
        <v>1</v>
      </c>
      <c r="G8" s="28" t="s">
        <v>18</v>
      </c>
      <c r="H8" s="16"/>
      <c r="I8" s="17"/>
      <c r="J8" s="18"/>
    </row>
    <row r="9" spans="1:10" ht="31.5" customHeight="1" x14ac:dyDescent="0.3">
      <c r="A9" s="22">
        <v>6</v>
      </c>
      <c r="B9" s="23" t="s">
        <v>21</v>
      </c>
      <c r="C9" s="24">
        <v>600</v>
      </c>
      <c r="D9" s="25"/>
      <c r="E9" s="26">
        <f t="shared" si="0"/>
        <v>1</v>
      </c>
      <c r="F9" s="27">
        <v>1</v>
      </c>
      <c r="G9" s="28" t="s">
        <v>22</v>
      </c>
      <c r="H9" s="16"/>
      <c r="I9" s="17"/>
      <c r="J9" s="18"/>
    </row>
    <row r="10" spans="1:10" ht="31.5" customHeight="1" x14ac:dyDescent="0.3">
      <c r="A10" s="22">
        <v>7</v>
      </c>
      <c r="B10" s="23" t="s">
        <v>23</v>
      </c>
      <c r="C10" s="24">
        <v>0</v>
      </c>
      <c r="D10" s="25"/>
      <c r="E10" s="26">
        <f t="shared" si="0"/>
        <v>1</v>
      </c>
      <c r="F10" s="27">
        <v>1</v>
      </c>
      <c r="G10" s="28" t="s">
        <v>22</v>
      </c>
      <c r="H10" s="16"/>
      <c r="I10" s="17"/>
      <c r="J10" s="18"/>
    </row>
    <row r="11" spans="1:10" ht="31.5" customHeight="1" x14ac:dyDescent="0.3">
      <c r="A11" s="22">
        <v>8</v>
      </c>
      <c r="B11" s="23" t="s">
        <v>24</v>
      </c>
      <c r="C11" s="24">
        <v>600</v>
      </c>
      <c r="D11" s="25"/>
      <c r="E11" s="26">
        <f t="shared" si="0"/>
        <v>1</v>
      </c>
      <c r="F11" s="27">
        <v>1</v>
      </c>
      <c r="G11" s="28" t="s">
        <v>22</v>
      </c>
      <c r="H11" s="30"/>
      <c r="I11" s="31"/>
      <c r="J11" s="32"/>
    </row>
    <row r="12" spans="1:10" ht="31.5" customHeight="1" x14ac:dyDescent="0.3">
      <c r="A12" s="22">
        <v>9</v>
      </c>
      <c r="B12" s="23" t="s">
        <v>25</v>
      </c>
      <c r="C12" s="24">
        <v>0</v>
      </c>
      <c r="D12" s="25"/>
      <c r="E12" s="26">
        <f t="shared" si="0"/>
        <v>1</v>
      </c>
      <c r="F12" s="27">
        <v>1</v>
      </c>
      <c r="G12" s="28" t="s">
        <v>22</v>
      </c>
      <c r="H12" s="30"/>
      <c r="I12" s="31"/>
      <c r="J12" s="32"/>
    </row>
    <row r="13" spans="1:10" ht="31.5" customHeight="1" x14ac:dyDescent="0.3">
      <c r="A13" s="22">
        <v>10</v>
      </c>
      <c r="B13" s="23" t="s">
        <v>26</v>
      </c>
      <c r="C13" s="24">
        <v>0</v>
      </c>
      <c r="D13" s="25"/>
      <c r="E13" s="26">
        <f t="shared" si="0"/>
        <v>1</v>
      </c>
      <c r="F13" s="27">
        <v>1</v>
      </c>
      <c r="G13" s="28" t="s">
        <v>22</v>
      </c>
      <c r="H13" s="16"/>
      <c r="I13" s="31"/>
      <c r="J13" s="32"/>
    </row>
    <row r="14" spans="1:10" ht="31.5" customHeight="1" x14ac:dyDescent="0.3">
      <c r="A14" s="22">
        <v>11</v>
      </c>
      <c r="B14" s="23" t="s">
        <v>27</v>
      </c>
      <c r="C14" s="24">
        <v>0</v>
      </c>
      <c r="D14" s="25"/>
      <c r="E14" s="26">
        <f t="shared" si="0"/>
        <v>1</v>
      </c>
      <c r="F14" s="27">
        <v>1</v>
      </c>
      <c r="G14" s="28" t="s">
        <v>22</v>
      </c>
      <c r="H14" s="30"/>
      <c r="I14" s="31"/>
      <c r="J14" s="32"/>
    </row>
    <row r="15" spans="1:10" ht="31.5" customHeight="1" x14ac:dyDescent="0.3">
      <c r="A15" s="22">
        <v>12</v>
      </c>
      <c r="B15" s="23" t="s">
        <v>28</v>
      </c>
      <c r="C15" s="24">
        <v>1</v>
      </c>
      <c r="D15" s="25"/>
      <c r="E15" s="26">
        <f t="shared" si="0"/>
        <v>1</v>
      </c>
      <c r="F15" s="27">
        <v>1</v>
      </c>
      <c r="G15" s="28" t="s">
        <v>22</v>
      </c>
      <c r="H15" s="30"/>
      <c r="I15" s="31"/>
      <c r="J15" s="32"/>
    </row>
    <row r="16" spans="1:10" ht="31.5" customHeight="1" x14ac:dyDescent="0.3">
      <c r="A16" s="22">
        <v>13</v>
      </c>
      <c r="B16" s="23" t="s">
        <v>29</v>
      </c>
      <c r="C16" s="29">
        <v>2.5</v>
      </c>
      <c r="D16" s="25"/>
      <c r="E16" s="26">
        <f>COUNTIF(C16,"&gt;0")</f>
        <v>1</v>
      </c>
      <c r="F16" s="27">
        <v>1</v>
      </c>
      <c r="G16" s="28" t="s">
        <v>15</v>
      </c>
      <c r="H16" s="30"/>
      <c r="I16" s="31"/>
      <c r="J16" s="32"/>
    </row>
    <row r="17" spans="1:10" ht="31.5" customHeight="1" x14ac:dyDescent="0.3">
      <c r="A17" s="22">
        <v>14</v>
      </c>
      <c r="B17" s="23" t="s">
        <v>30</v>
      </c>
      <c r="C17" s="29">
        <v>32663.48</v>
      </c>
      <c r="D17" s="25"/>
      <c r="E17" s="26">
        <f>COUNTIF(C17,"&gt;0")</f>
        <v>1</v>
      </c>
      <c r="F17" s="27">
        <v>1</v>
      </c>
      <c r="G17" s="28" t="s">
        <v>15</v>
      </c>
      <c r="H17" s="30"/>
      <c r="I17" s="31"/>
      <c r="J17" s="32"/>
    </row>
    <row r="18" spans="1:10" ht="31.5" customHeight="1" x14ac:dyDescent="0.3">
      <c r="A18" s="22">
        <v>15</v>
      </c>
      <c r="B18" s="23" t="s">
        <v>31</v>
      </c>
      <c r="C18" s="24">
        <v>19</v>
      </c>
      <c r="D18" s="25"/>
      <c r="E18" s="26">
        <f>COUNTIF(C18,"&gt;0")</f>
        <v>1</v>
      </c>
      <c r="F18" s="27">
        <v>1</v>
      </c>
      <c r="G18" s="28" t="s">
        <v>15</v>
      </c>
      <c r="H18" s="16"/>
      <c r="I18" s="17"/>
      <c r="J18" s="18"/>
    </row>
    <row r="19" spans="1:10" ht="31.5" customHeight="1" x14ac:dyDescent="0.3">
      <c r="A19" s="22">
        <v>16</v>
      </c>
      <c r="B19" s="23" t="s">
        <v>32</v>
      </c>
      <c r="C19" s="24">
        <v>3</v>
      </c>
      <c r="D19" s="25"/>
      <c r="E19" s="26">
        <f t="shared" ref="E19:E24" si="1">COUNTIF(C19,"&gt;=0")</f>
        <v>1</v>
      </c>
      <c r="F19" s="27">
        <v>1</v>
      </c>
      <c r="G19" s="28" t="s">
        <v>22</v>
      </c>
      <c r="H19" s="16"/>
      <c r="I19" s="17"/>
      <c r="J19" s="18"/>
    </row>
    <row r="20" spans="1:10" ht="31.5" customHeight="1" x14ac:dyDescent="0.3">
      <c r="A20" s="22">
        <v>17</v>
      </c>
      <c r="B20" s="23" t="s">
        <v>33</v>
      </c>
      <c r="C20" s="24">
        <v>4</v>
      </c>
      <c r="D20" s="25"/>
      <c r="E20" s="26">
        <f t="shared" si="1"/>
        <v>1</v>
      </c>
      <c r="F20" s="27">
        <v>1</v>
      </c>
      <c r="G20" s="28" t="s">
        <v>22</v>
      </c>
      <c r="H20" s="16"/>
      <c r="I20" s="17"/>
      <c r="J20" s="18"/>
    </row>
    <row r="21" spans="1:10" ht="31.5" customHeight="1" x14ac:dyDescent="0.3">
      <c r="A21" s="22">
        <v>18</v>
      </c>
      <c r="B21" s="23" t="s">
        <v>34</v>
      </c>
      <c r="C21" s="24">
        <v>0</v>
      </c>
      <c r="D21" s="25"/>
      <c r="E21" s="26">
        <f t="shared" si="1"/>
        <v>1</v>
      </c>
      <c r="F21" s="27">
        <v>1</v>
      </c>
      <c r="G21" s="28" t="s">
        <v>22</v>
      </c>
      <c r="H21" s="16"/>
      <c r="I21" s="17"/>
      <c r="J21" s="18"/>
    </row>
    <row r="22" spans="1:10" ht="31.5" customHeight="1" x14ac:dyDescent="0.3">
      <c r="A22" s="22">
        <v>19</v>
      </c>
      <c r="B22" s="23" t="s">
        <v>35</v>
      </c>
      <c r="C22" s="24">
        <v>0</v>
      </c>
      <c r="D22" s="25"/>
      <c r="E22" s="26">
        <f t="shared" si="1"/>
        <v>1</v>
      </c>
      <c r="F22" s="27">
        <v>1</v>
      </c>
      <c r="G22" s="28" t="s">
        <v>22</v>
      </c>
      <c r="H22" s="16"/>
      <c r="I22" s="17"/>
      <c r="J22" s="18"/>
    </row>
    <row r="23" spans="1:10" ht="31.5" customHeight="1" x14ac:dyDescent="0.3">
      <c r="A23" s="22">
        <v>20</v>
      </c>
      <c r="B23" s="23" t="s">
        <v>36</v>
      </c>
      <c r="C23" s="24">
        <v>0</v>
      </c>
      <c r="D23" s="25"/>
      <c r="E23" s="26">
        <f t="shared" si="1"/>
        <v>1</v>
      </c>
      <c r="F23" s="27">
        <v>1</v>
      </c>
      <c r="G23" s="28" t="s">
        <v>22</v>
      </c>
      <c r="H23" s="16"/>
      <c r="I23" s="17"/>
      <c r="J23" s="18"/>
    </row>
    <row r="24" spans="1:10" ht="31.5" customHeight="1" x14ac:dyDescent="0.3">
      <c r="A24" s="22">
        <v>21</v>
      </c>
      <c r="B24" s="23" t="s">
        <v>37</v>
      </c>
      <c r="C24" s="24">
        <v>0</v>
      </c>
      <c r="D24" s="25"/>
      <c r="E24" s="26">
        <f t="shared" si="1"/>
        <v>1</v>
      </c>
      <c r="F24" s="27">
        <v>1</v>
      </c>
      <c r="G24" s="28" t="s">
        <v>22</v>
      </c>
      <c r="H24" s="16"/>
      <c r="I24" s="17"/>
      <c r="J24" s="18"/>
    </row>
    <row r="25" spans="1:10" ht="31.5" customHeight="1" x14ac:dyDescent="0.3">
      <c r="A25" s="22">
        <v>22</v>
      </c>
      <c r="B25" s="23" t="s">
        <v>38</v>
      </c>
      <c r="C25" s="24">
        <v>875</v>
      </c>
      <c r="D25" s="25"/>
      <c r="E25" s="26">
        <f>COUNTIF(C25,"&gt;0")</f>
        <v>1</v>
      </c>
      <c r="F25" s="27">
        <v>1</v>
      </c>
      <c r="G25" s="28" t="s">
        <v>15</v>
      </c>
      <c r="H25" s="16"/>
      <c r="I25" s="17"/>
      <c r="J25" s="18"/>
    </row>
    <row r="26" spans="1:10" ht="31.5" customHeight="1" x14ac:dyDescent="0.3">
      <c r="A26" s="22">
        <v>23</v>
      </c>
      <c r="B26" s="23" t="s">
        <v>39</v>
      </c>
      <c r="C26" s="24">
        <v>175</v>
      </c>
      <c r="D26" s="25"/>
      <c r="E26" s="26">
        <f>COUNTIF(C26,"&gt;0")</f>
        <v>1</v>
      </c>
      <c r="F26" s="27">
        <v>1</v>
      </c>
      <c r="G26" s="28" t="s">
        <v>15</v>
      </c>
      <c r="H26" s="16"/>
      <c r="I26" s="17"/>
      <c r="J26" s="18"/>
    </row>
    <row r="27" spans="1:10" ht="31.5" customHeight="1" x14ac:dyDescent="0.3">
      <c r="A27" s="22">
        <v>24</v>
      </c>
      <c r="B27" s="23" t="s">
        <v>40</v>
      </c>
      <c r="C27" s="24">
        <v>700</v>
      </c>
      <c r="D27" s="25"/>
      <c r="E27" s="26">
        <f>COUNTIF(C27,"&gt;0")</f>
        <v>1</v>
      </c>
      <c r="F27" s="27">
        <v>1</v>
      </c>
      <c r="G27" s="28" t="s">
        <v>15</v>
      </c>
      <c r="H27" s="16"/>
      <c r="I27" s="17"/>
      <c r="J27" s="18"/>
    </row>
    <row r="28" spans="1:10" ht="31.5" customHeight="1" x14ac:dyDescent="0.3">
      <c r="A28" s="22">
        <v>25</v>
      </c>
      <c r="B28" s="23" t="s">
        <v>41</v>
      </c>
      <c r="C28" s="24">
        <v>5839</v>
      </c>
      <c r="D28" s="25"/>
      <c r="E28" s="26">
        <f>COUNTIF(C28,"&gt;0")</f>
        <v>1</v>
      </c>
      <c r="F28" s="27">
        <v>1</v>
      </c>
      <c r="G28" s="28" t="s">
        <v>15</v>
      </c>
      <c r="H28" s="16"/>
      <c r="I28" s="17"/>
      <c r="J28" s="18"/>
    </row>
    <row r="29" spans="1:10" ht="31.5" customHeight="1" x14ac:dyDescent="0.3">
      <c r="A29" s="22">
        <v>26</v>
      </c>
      <c r="B29" s="23" t="s">
        <v>42</v>
      </c>
      <c r="C29" s="29"/>
      <c r="D29" s="25"/>
      <c r="E29" s="26">
        <f>COUNTIF(C29,"&gt;0")</f>
        <v>0</v>
      </c>
      <c r="F29" s="27">
        <v>1</v>
      </c>
      <c r="G29" s="28" t="s">
        <v>15</v>
      </c>
      <c r="H29" s="16"/>
      <c r="I29" s="17"/>
      <c r="J29" s="18"/>
    </row>
    <row r="30" spans="1:10" ht="31.5" customHeight="1" x14ac:dyDescent="0.3">
      <c r="A30" s="22">
        <v>27</v>
      </c>
      <c r="B30" s="23" t="s">
        <v>43</v>
      </c>
      <c r="C30" s="29"/>
      <c r="D30" s="25"/>
      <c r="E30" s="26">
        <f>COUNTIF(C30,"&gt;=0")</f>
        <v>0</v>
      </c>
      <c r="F30" s="27">
        <v>1</v>
      </c>
      <c r="G30" s="28" t="s">
        <v>22</v>
      </c>
      <c r="H30" s="16"/>
      <c r="I30" s="17"/>
      <c r="J30" s="18"/>
    </row>
    <row r="31" spans="1:10" ht="31.5" customHeight="1" x14ac:dyDescent="0.3">
      <c r="A31" s="22">
        <v>28</v>
      </c>
      <c r="B31" s="23" t="s">
        <v>44</v>
      </c>
      <c r="C31" s="29"/>
      <c r="D31" s="25"/>
      <c r="E31" s="26">
        <f>COUNTIF(C31,"&gt;=0")</f>
        <v>0</v>
      </c>
      <c r="F31" s="27">
        <v>1</v>
      </c>
      <c r="G31" s="28" t="s">
        <v>22</v>
      </c>
      <c r="H31" s="16"/>
      <c r="I31" s="17"/>
      <c r="J31" s="18"/>
    </row>
    <row r="32" spans="1:10" ht="31.5" customHeight="1" x14ac:dyDescent="0.3">
      <c r="A32" s="22">
        <v>29</v>
      </c>
      <c r="B32" s="23" t="s">
        <v>45</v>
      </c>
      <c r="C32" s="29"/>
      <c r="D32" s="25"/>
      <c r="E32" s="26">
        <f>COUNTIF(C32,"&gt;=0")</f>
        <v>0</v>
      </c>
      <c r="F32" s="27">
        <v>1</v>
      </c>
      <c r="G32" s="28" t="s">
        <v>22</v>
      </c>
      <c r="H32" s="16"/>
      <c r="I32" s="17"/>
      <c r="J32" s="18"/>
    </row>
    <row r="33" spans="1:10" ht="31.5" customHeight="1" x14ac:dyDescent="0.3">
      <c r="A33" s="22">
        <v>30</v>
      </c>
      <c r="B33" s="23" t="s">
        <v>46</v>
      </c>
      <c r="C33" s="29"/>
      <c r="D33" s="25"/>
      <c r="E33" s="26">
        <f>COUNTIF(C33,"&gt;=0")</f>
        <v>0</v>
      </c>
      <c r="F33" s="27">
        <v>1</v>
      </c>
      <c r="G33" s="28" t="s">
        <v>22</v>
      </c>
      <c r="H33" s="16"/>
      <c r="I33" s="17"/>
      <c r="J33" s="18"/>
    </row>
    <row r="34" spans="1:10" ht="62.25" hidden="1" customHeight="1" x14ac:dyDescent="0.2">
      <c r="A34" s="33"/>
      <c r="B34" s="34"/>
      <c r="C34" s="35"/>
      <c r="D34" s="36"/>
      <c r="E34" s="37">
        <f>SUM(E4:E33)</f>
        <v>25</v>
      </c>
      <c r="F34" s="37">
        <f>SUM(F4:F33)</f>
        <v>30</v>
      </c>
      <c r="G34" s="16"/>
      <c r="H34" s="17"/>
      <c r="I34" s="17"/>
      <c r="J34" s="18"/>
    </row>
    <row r="35" spans="1:10" ht="36.75" customHeight="1" x14ac:dyDescent="0.25">
      <c r="A35" s="33"/>
      <c r="B35" s="34"/>
      <c r="C35" s="34"/>
      <c r="D35" s="34"/>
      <c r="E35" s="34"/>
      <c r="F35" s="38"/>
      <c r="G35" s="17"/>
      <c r="H35" s="17"/>
      <c r="I35" s="17"/>
      <c r="J35" s="18"/>
    </row>
    <row r="36" spans="1:10" ht="36.75" customHeight="1" x14ac:dyDescent="0.25">
      <c r="A36" s="39"/>
      <c r="B36" s="17"/>
      <c r="C36" s="17"/>
      <c r="D36" s="17"/>
      <c r="E36" s="17"/>
      <c r="F36" s="40"/>
      <c r="G36" s="17"/>
      <c r="H36" s="17"/>
      <c r="I36" s="17"/>
      <c r="J36" s="18"/>
    </row>
    <row r="37" spans="1:10" ht="36.75" customHeight="1" x14ac:dyDescent="0.25">
      <c r="A37" s="39"/>
      <c r="B37" s="17"/>
      <c r="C37" s="17"/>
      <c r="D37" s="17"/>
      <c r="E37" s="17"/>
      <c r="F37" s="40"/>
      <c r="G37" s="17"/>
      <c r="H37" s="17"/>
      <c r="I37" s="17"/>
      <c r="J37" s="18"/>
    </row>
    <row r="38" spans="1:10" ht="36.75" customHeight="1" x14ac:dyDescent="0.2">
      <c r="A38" s="39"/>
      <c r="B38" s="17"/>
      <c r="C38" s="17"/>
      <c r="D38" s="17"/>
      <c r="E38" s="17"/>
      <c r="F38" s="17"/>
      <c r="G38" s="17"/>
      <c r="H38" s="17"/>
      <c r="I38" s="17"/>
      <c r="J38" s="18"/>
    </row>
    <row r="39" spans="1:10" ht="36.75" customHeight="1" x14ac:dyDescent="0.2">
      <c r="A39" s="39"/>
      <c r="B39" s="17"/>
      <c r="C39" s="17"/>
      <c r="D39" s="17"/>
      <c r="E39" s="17"/>
      <c r="F39" s="17"/>
      <c r="G39" s="17"/>
      <c r="H39" s="17"/>
      <c r="I39" s="17"/>
      <c r="J39" s="18"/>
    </row>
    <row r="40" spans="1:10" ht="36.75" customHeight="1" x14ac:dyDescent="0.2">
      <c r="A40" s="39"/>
      <c r="B40" s="17"/>
      <c r="C40" s="17"/>
      <c r="D40" s="17"/>
      <c r="E40" s="17"/>
      <c r="F40" s="17"/>
      <c r="G40" s="17"/>
      <c r="H40" s="17"/>
      <c r="I40" s="17"/>
      <c r="J40" s="18"/>
    </row>
    <row r="41" spans="1:10" ht="36.75" customHeight="1" x14ac:dyDescent="0.2">
      <c r="A41" s="39"/>
      <c r="B41" s="17"/>
      <c r="C41" s="17"/>
      <c r="D41" s="17"/>
      <c r="E41" s="17"/>
      <c r="F41" s="17"/>
      <c r="G41" s="17"/>
      <c r="H41" s="17"/>
      <c r="I41" s="17"/>
      <c r="J41" s="18"/>
    </row>
    <row r="42" spans="1:10" ht="36.75" customHeight="1" x14ac:dyDescent="0.2">
      <c r="A42" s="39"/>
      <c r="B42" s="17"/>
      <c r="C42" s="17"/>
      <c r="D42" s="17"/>
      <c r="E42" s="17"/>
      <c r="F42" s="17"/>
      <c r="G42" s="17"/>
      <c r="H42" s="17"/>
      <c r="I42" s="17"/>
      <c r="J42" s="18"/>
    </row>
    <row r="43" spans="1:10" ht="36.75" customHeight="1" x14ac:dyDescent="0.2">
      <c r="A43" s="39"/>
      <c r="B43" s="17"/>
      <c r="C43" s="17"/>
      <c r="D43" s="17"/>
      <c r="E43" s="17"/>
      <c r="F43" s="17"/>
      <c r="G43" s="17"/>
      <c r="H43" s="17"/>
      <c r="I43" s="17"/>
      <c r="J43" s="18"/>
    </row>
    <row r="44" spans="1:10" ht="36.75" customHeight="1" x14ac:dyDescent="0.2">
      <c r="A44" s="39"/>
      <c r="B44" s="17"/>
      <c r="C44" s="17"/>
      <c r="D44" s="17"/>
      <c r="E44" s="17"/>
      <c r="F44" s="17"/>
      <c r="G44" s="17"/>
      <c r="H44" s="17"/>
      <c r="I44" s="17"/>
      <c r="J44" s="18"/>
    </row>
    <row r="45" spans="1:10" ht="36.75" customHeight="1" x14ac:dyDescent="0.2">
      <c r="A45" s="39"/>
      <c r="B45" s="17"/>
      <c r="C45" s="17"/>
      <c r="D45" s="17"/>
      <c r="E45" s="17"/>
      <c r="F45" s="17"/>
      <c r="G45" s="17"/>
      <c r="H45" s="17"/>
      <c r="I45" s="17"/>
      <c r="J45" s="18"/>
    </row>
    <row r="46" spans="1:10" ht="36.75" customHeight="1" x14ac:dyDescent="0.2">
      <c r="A46" s="39"/>
      <c r="B46" s="17"/>
      <c r="C46" s="17"/>
      <c r="D46" s="17"/>
      <c r="E46" s="17"/>
      <c r="F46" s="17"/>
      <c r="G46" s="17"/>
      <c r="H46" s="17"/>
      <c r="I46" s="17"/>
      <c r="J46" s="18"/>
    </row>
    <row r="47" spans="1:10" ht="36.75" customHeight="1" x14ac:dyDescent="0.2">
      <c r="A47" s="39"/>
      <c r="B47" s="17"/>
      <c r="C47" s="17"/>
      <c r="D47" s="17"/>
      <c r="E47" s="17"/>
      <c r="F47" s="17"/>
      <c r="G47" s="17"/>
      <c r="H47" s="17"/>
      <c r="I47" s="17"/>
      <c r="J47" s="18"/>
    </row>
    <row r="48" spans="1:10" ht="36.75" customHeight="1" x14ac:dyDescent="0.2">
      <c r="A48" s="39"/>
      <c r="B48" s="17"/>
      <c r="C48" s="17"/>
      <c r="D48" s="17"/>
      <c r="E48" s="17"/>
      <c r="F48" s="17"/>
      <c r="G48" s="17"/>
      <c r="H48" s="17"/>
      <c r="I48" s="17"/>
      <c r="J48" s="18"/>
    </row>
    <row r="49" spans="1:10" ht="36.75" customHeight="1" x14ac:dyDescent="0.2">
      <c r="A49" s="39"/>
      <c r="B49" s="17"/>
      <c r="C49" s="17"/>
      <c r="D49" s="17"/>
      <c r="E49" s="17"/>
      <c r="F49" s="17"/>
      <c r="G49" s="17"/>
      <c r="H49" s="17"/>
      <c r="I49" s="17"/>
      <c r="J49" s="18"/>
    </row>
    <row r="50" spans="1:10" ht="36.75" customHeight="1" x14ac:dyDescent="0.2">
      <c r="A50" s="41"/>
      <c r="B50" s="42"/>
      <c r="C50" s="42"/>
      <c r="D50" s="42"/>
      <c r="E50" s="42"/>
      <c r="F50" s="42"/>
      <c r="G50" s="42"/>
      <c r="H50" s="42"/>
      <c r="I50" s="42"/>
      <c r="J50" s="43"/>
    </row>
  </sheetData>
  <mergeCells count="2">
    <mergeCell ref="A2:D2"/>
    <mergeCell ref="A1:D1"/>
  </mergeCells>
  <pageMargins left="0.51181100000000002" right="0.51181100000000002" top="0.78740200000000005" bottom="0.78740200000000005" header="0.31496099999999999" footer="0.31496099999999999"/>
  <pageSetup orientation="landscape"/>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showGridLines="0" topLeftCell="A2" workbookViewId="0">
      <selection sqref="A1:H1"/>
    </sheetView>
  </sheetViews>
  <sheetFormatPr defaultColWidth="14.42578125" defaultRowHeight="15.75" customHeight="1" x14ac:dyDescent="0.2"/>
  <cols>
    <col min="1" max="1" width="14.42578125" style="44" customWidth="1"/>
    <col min="2" max="2" width="85.42578125" style="44" customWidth="1"/>
    <col min="3" max="3" width="17.140625" style="44" customWidth="1"/>
    <col min="4" max="8" width="14.28515625" style="44" customWidth="1"/>
    <col min="9" max="9" width="51" style="44" customWidth="1"/>
    <col min="10" max="14" width="14.42578125" style="44" hidden="1" customWidth="1"/>
    <col min="15" max="17" width="14.42578125" style="44" customWidth="1"/>
    <col min="18" max="16384" width="14.42578125" style="44"/>
  </cols>
  <sheetData>
    <row r="1" spans="1:16" ht="33" hidden="1" customHeight="1" x14ac:dyDescent="0.2">
      <c r="A1" s="341" t="s">
        <v>48</v>
      </c>
      <c r="B1" s="342"/>
      <c r="C1" s="342"/>
      <c r="D1" s="342"/>
      <c r="E1" s="342"/>
      <c r="F1" s="342"/>
      <c r="G1" s="342"/>
      <c r="H1" s="342"/>
      <c r="I1" s="45"/>
      <c r="J1" s="46"/>
      <c r="K1" s="46"/>
      <c r="L1" s="46"/>
      <c r="M1" s="46"/>
      <c r="N1" s="46"/>
      <c r="O1" s="46"/>
      <c r="P1" s="46"/>
    </row>
    <row r="2" spans="1:16" ht="120" customHeight="1" x14ac:dyDescent="0.2">
      <c r="A2" s="339" t="s">
        <v>49</v>
      </c>
      <c r="B2" s="340"/>
      <c r="C2" s="340"/>
      <c r="D2" s="340"/>
      <c r="E2" s="340"/>
      <c r="F2" s="340"/>
      <c r="G2" s="340"/>
      <c r="H2" s="340"/>
      <c r="I2" s="340"/>
      <c r="J2" s="47"/>
      <c r="K2" s="48"/>
      <c r="L2" s="48"/>
      <c r="M2" s="48"/>
      <c r="N2" s="46"/>
      <c r="O2" s="49"/>
      <c r="P2" s="46"/>
    </row>
    <row r="3" spans="1:16" ht="37.5" customHeight="1" x14ac:dyDescent="0.2">
      <c r="A3" s="337" t="s">
        <v>50</v>
      </c>
      <c r="B3" s="338"/>
      <c r="C3" s="338"/>
      <c r="D3" s="338"/>
      <c r="E3" s="338"/>
      <c r="F3" s="338"/>
      <c r="G3" s="338"/>
      <c r="H3" s="338"/>
      <c r="I3" s="338"/>
      <c r="J3" s="50"/>
      <c r="K3" s="51"/>
      <c r="L3" s="52"/>
      <c r="M3" s="52"/>
      <c r="N3" s="49"/>
      <c r="O3" s="53"/>
      <c r="P3" s="46"/>
    </row>
    <row r="4" spans="1:16" ht="37.5" customHeight="1" x14ac:dyDescent="0.2">
      <c r="A4" s="54" t="s">
        <v>8</v>
      </c>
      <c r="B4" s="54" t="s">
        <v>9</v>
      </c>
      <c r="C4" s="345" t="s">
        <v>51</v>
      </c>
      <c r="D4" s="346"/>
      <c r="E4" s="346"/>
      <c r="F4" s="346"/>
      <c r="G4" s="346"/>
      <c r="H4" s="346"/>
      <c r="I4" s="54" t="s">
        <v>11</v>
      </c>
      <c r="J4" s="54" t="s">
        <v>12</v>
      </c>
      <c r="K4" s="56" t="s">
        <v>13</v>
      </c>
      <c r="L4" s="57"/>
      <c r="M4" s="52"/>
      <c r="N4" s="49"/>
      <c r="O4" s="53"/>
      <c r="P4" s="46"/>
    </row>
    <row r="5" spans="1:16" ht="37.5" customHeight="1" x14ac:dyDescent="0.25">
      <c r="A5" s="58">
        <v>31</v>
      </c>
      <c r="B5" s="59" t="s">
        <v>52</v>
      </c>
      <c r="C5" s="348">
        <v>12</v>
      </c>
      <c r="D5" s="349"/>
      <c r="E5" s="349"/>
      <c r="F5" s="349"/>
      <c r="G5" s="349"/>
      <c r="H5" s="350"/>
      <c r="I5" s="25"/>
      <c r="J5" s="60">
        <f>COUNTIF(C5,"&gt;=0")</f>
        <v>1</v>
      </c>
      <c r="K5" s="61">
        <v>1</v>
      </c>
      <c r="L5" s="62" t="s">
        <v>18</v>
      </c>
      <c r="M5" s="63"/>
      <c r="N5" s="49"/>
      <c r="O5" s="53"/>
      <c r="P5" s="46"/>
    </row>
    <row r="6" spans="1:16" ht="37.5" customHeight="1" x14ac:dyDescent="0.25">
      <c r="A6" s="58">
        <v>32</v>
      </c>
      <c r="B6" s="59" t="s">
        <v>53</v>
      </c>
      <c r="C6" s="347">
        <v>3</v>
      </c>
      <c r="D6" s="347"/>
      <c r="E6" s="347"/>
      <c r="F6" s="347"/>
      <c r="G6" s="347"/>
      <c r="H6" s="347"/>
      <c r="I6" s="25"/>
      <c r="J6" s="60">
        <f>COUNTIF(C6,"&gt;=0")</f>
        <v>1</v>
      </c>
      <c r="K6" s="61">
        <v>1</v>
      </c>
      <c r="L6" s="62" t="s">
        <v>18</v>
      </c>
      <c r="M6" s="63"/>
      <c r="N6" s="49"/>
      <c r="O6" s="53"/>
      <c r="P6" s="46"/>
    </row>
    <row r="7" spans="1:16" ht="37.5" customHeight="1" x14ac:dyDescent="0.25">
      <c r="A7" s="58">
        <v>33</v>
      </c>
      <c r="B7" s="59" t="s">
        <v>54</v>
      </c>
      <c r="C7" s="347">
        <v>21</v>
      </c>
      <c r="D7" s="347"/>
      <c r="E7" s="347"/>
      <c r="F7" s="347"/>
      <c r="G7" s="347"/>
      <c r="H7" s="347"/>
      <c r="I7" s="25" t="s">
        <v>55</v>
      </c>
      <c r="J7" s="60">
        <f>COUNTIF(C7,"&gt;=0")</f>
        <v>1</v>
      </c>
      <c r="K7" s="61">
        <v>1</v>
      </c>
      <c r="L7" s="62" t="s">
        <v>18</v>
      </c>
      <c r="M7" s="63"/>
      <c r="N7" s="49"/>
      <c r="O7" s="53"/>
      <c r="P7" s="46"/>
    </row>
    <row r="8" spans="1:16" ht="37.5" customHeight="1" x14ac:dyDescent="0.25">
      <c r="A8" s="58">
        <v>34</v>
      </c>
      <c r="B8" s="59" t="s">
        <v>56</v>
      </c>
      <c r="C8" s="65" t="s">
        <v>57</v>
      </c>
      <c r="D8" s="336"/>
      <c r="E8" s="336"/>
      <c r="F8" s="336"/>
      <c r="G8" s="336"/>
      <c r="H8" s="336"/>
      <c r="I8" s="25"/>
      <c r="J8" s="60">
        <f>IF(OR(C8="Selecione SIM ou NÃO",C8=""),0,1)</f>
        <v>1</v>
      </c>
      <c r="K8" s="61">
        <v>1</v>
      </c>
      <c r="L8" s="66"/>
      <c r="M8" s="63"/>
      <c r="N8" s="49"/>
      <c r="O8" s="53"/>
      <c r="P8" s="46"/>
    </row>
    <row r="9" spans="1:16" ht="37.5" customHeight="1" x14ac:dyDescent="0.25">
      <c r="A9" s="58">
        <v>35</v>
      </c>
      <c r="B9" s="59" t="s">
        <v>58</v>
      </c>
      <c r="C9" s="347">
        <v>110000</v>
      </c>
      <c r="D9" s="347"/>
      <c r="E9" s="347"/>
      <c r="F9" s="347"/>
      <c r="G9" s="347"/>
      <c r="H9" s="347"/>
      <c r="I9" s="25"/>
      <c r="J9" s="60">
        <f>COUNTIF(C9,"&gt;=0")</f>
        <v>1</v>
      </c>
      <c r="K9" s="61">
        <v>1</v>
      </c>
      <c r="L9" s="62" t="s">
        <v>18</v>
      </c>
      <c r="M9" s="63"/>
      <c r="N9" s="67" t="s">
        <v>59</v>
      </c>
      <c r="O9" s="53"/>
      <c r="P9" s="46"/>
    </row>
    <row r="10" spans="1:16" ht="37.5" customHeight="1" x14ac:dyDescent="0.25">
      <c r="A10" s="58">
        <v>36</v>
      </c>
      <c r="B10" s="59" t="s">
        <v>60</v>
      </c>
      <c r="C10" s="347">
        <v>0</v>
      </c>
      <c r="D10" s="347"/>
      <c r="E10" s="347"/>
      <c r="F10" s="347"/>
      <c r="G10" s="347"/>
      <c r="H10" s="347"/>
      <c r="I10" s="25"/>
      <c r="J10" s="60">
        <f>COUNTIF(C10,"&gt;=0")</f>
        <v>1</v>
      </c>
      <c r="K10" s="61">
        <v>1</v>
      </c>
      <c r="L10" s="62" t="s">
        <v>18</v>
      </c>
      <c r="M10" s="63"/>
      <c r="N10" s="49"/>
      <c r="O10" s="53"/>
      <c r="P10" s="46"/>
    </row>
    <row r="11" spans="1:16" ht="37.5" customHeight="1" x14ac:dyDescent="0.25">
      <c r="A11" s="58">
        <v>37</v>
      </c>
      <c r="B11" s="59" t="s">
        <v>61</v>
      </c>
      <c r="C11" s="347">
        <v>1</v>
      </c>
      <c r="D11" s="347"/>
      <c r="E11" s="347"/>
      <c r="F11" s="347"/>
      <c r="G11" s="347"/>
      <c r="H11" s="347"/>
      <c r="I11" s="25" t="s">
        <v>62</v>
      </c>
      <c r="J11" s="60">
        <f>COUNTIF(C11,"&gt;=0")</f>
        <v>1</v>
      </c>
      <c r="K11" s="61">
        <v>1</v>
      </c>
      <c r="L11" s="62" t="s">
        <v>18</v>
      </c>
      <c r="M11" s="63"/>
      <c r="N11" s="49"/>
      <c r="O11" s="53"/>
      <c r="P11" s="46"/>
    </row>
    <row r="12" spans="1:16" ht="37.5" customHeight="1" x14ac:dyDescent="0.25">
      <c r="A12" s="345" t="s">
        <v>63</v>
      </c>
      <c r="B12" s="346"/>
      <c r="C12" s="54" t="s">
        <v>64</v>
      </c>
      <c r="D12" s="54" t="s">
        <v>65</v>
      </c>
      <c r="E12" s="54" t="s">
        <v>66</v>
      </c>
      <c r="F12" s="54" t="s">
        <v>67</v>
      </c>
      <c r="G12" s="54" t="s">
        <v>68</v>
      </c>
      <c r="H12" s="54" t="s">
        <v>69</v>
      </c>
      <c r="I12" s="54" t="s">
        <v>11</v>
      </c>
      <c r="J12" s="68"/>
      <c r="K12" s="68"/>
      <c r="L12" s="69"/>
      <c r="M12" s="70"/>
      <c r="N12" s="49"/>
      <c r="O12" s="53"/>
      <c r="P12" s="46"/>
    </row>
    <row r="13" spans="1:16" ht="37.5" customHeight="1" x14ac:dyDescent="0.25">
      <c r="A13" s="58">
        <v>38</v>
      </c>
      <c r="B13" s="59" t="s">
        <v>70</v>
      </c>
      <c r="C13" s="64">
        <v>15</v>
      </c>
      <c r="D13" s="64">
        <v>0</v>
      </c>
      <c r="E13" s="64">
        <v>0</v>
      </c>
      <c r="F13" s="64">
        <v>0</v>
      </c>
      <c r="G13" s="64">
        <v>0</v>
      </c>
      <c r="H13" s="64">
        <v>0</v>
      </c>
      <c r="I13" s="25"/>
      <c r="J13" s="60">
        <f>COUNTIF(C13:H13,"&gt;=0")</f>
        <v>6</v>
      </c>
      <c r="K13" s="61">
        <v>6</v>
      </c>
      <c r="L13" s="62" t="s">
        <v>18</v>
      </c>
      <c r="M13" s="71" t="s">
        <v>18</v>
      </c>
      <c r="N13" s="49"/>
      <c r="O13" s="53"/>
      <c r="P13" s="46"/>
    </row>
    <row r="14" spans="1:16" ht="37.5" customHeight="1" x14ac:dyDescent="0.25">
      <c r="A14" s="58">
        <v>39</v>
      </c>
      <c r="B14" s="59" t="s">
        <v>71</v>
      </c>
      <c r="C14" s="64">
        <v>0</v>
      </c>
      <c r="D14" s="64">
        <v>0</v>
      </c>
      <c r="E14" s="64">
        <v>0</v>
      </c>
      <c r="F14" s="64">
        <v>0</v>
      </c>
      <c r="G14" s="64">
        <v>0</v>
      </c>
      <c r="H14" s="64">
        <v>0</v>
      </c>
      <c r="I14" s="25"/>
      <c r="J14" s="60">
        <f>COUNTIF(C14:H14,"&gt;=0")</f>
        <v>6</v>
      </c>
      <c r="K14" s="61">
        <v>6</v>
      </c>
      <c r="L14" s="62" t="s">
        <v>18</v>
      </c>
      <c r="M14" s="71" t="s">
        <v>18</v>
      </c>
      <c r="N14" s="49"/>
      <c r="O14" s="53"/>
      <c r="P14" s="46"/>
    </row>
    <row r="15" spans="1:16" ht="37.5" customHeight="1" x14ac:dyDescent="0.25">
      <c r="A15" s="58">
        <v>40</v>
      </c>
      <c r="B15" s="59" t="s">
        <v>72</v>
      </c>
      <c r="C15" s="64">
        <v>4</v>
      </c>
      <c r="D15" s="64">
        <v>21</v>
      </c>
      <c r="E15" s="64">
        <v>0</v>
      </c>
      <c r="F15" s="64">
        <v>0</v>
      </c>
      <c r="G15" s="64">
        <v>0</v>
      </c>
      <c r="H15" s="64">
        <v>0</v>
      </c>
      <c r="I15" s="25"/>
      <c r="J15" s="60">
        <f>COUNTIF(C15:H15,"&gt;=0")</f>
        <v>6</v>
      </c>
      <c r="K15" s="61">
        <v>6</v>
      </c>
      <c r="L15" s="62" t="s">
        <v>18</v>
      </c>
      <c r="M15" s="71" t="s">
        <v>18</v>
      </c>
      <c r="N15" s="49"/>
      <c r="O15" s="53"/>
      <c r="P15" s="46"/>
    </row>
    <row r="16" spans="1:16" ht="37.5" customHeight="1" x14ac:dyDescent="0.25">
      <c r="A16" s="58">
        <v>41</v>
      </c>
      <c r="B16" s="59" t="s">
        <v>73</v>
      </c>
      <c r="C16" s="64">
        <v>0</v>
      </c>
      <c r="D16" s="64">
        <v>0</v>
      </c>
      <c r="E16" s="64">
        <v>0</v>
      </c>
      <c r="F16" s="64">
        <v>0</v>
      </c>
      <c r="G16" s="64">
        <v>0</v>
      </c>
      <c r="H16" s="64">
        <v>0</v>
      </c>
      <c r="I16" s="25"/>
      <c r="J16" s="60">
        <f>COUNTIF(C16:H16,"&gt;=0")</f>
        <v>6</v>
      </c>
      <c r="K16" s="61">
        <v>6</v>
      </c>
      <c r="L16" s="62" t="s">
        <v>18</v>
      </c>
      <c r="M16" s="71" t="s">
        <v>18</v>
      </c>
      <c r="N16" s="49"/>
      <c r="O16" s="53"/>
      <c r="P16" s="46"/>
    </row>
    <row r="17" spans="1:16" ht="37.5" customHeight="1" x14ac:dyDescent="0.25">
      <c r="A17" s="58">
        <v>42</v>
      </c>
      <c r="B17" s="59" t="s">
        <v>74</v>
      </c>
      <c r="C17" s="347">
        <v>0</v>
      </c>
      <c r="D17" s="347"/>
      <c r="E17" s="347"/>
      <c r="F17" s="347"/>
      <c r="G17" s="347"/>
      <c r="H17" s="347"/>
      <c r="I17" s="25"/>
      <c r="J17" s="60">
        <f>COUNTIF(C17,"&gt;=0")</f>
        <v>1</v>
      </c>
      <c r="K17" s="61">
        <v>1</v>
      </c>
      <c r="L17" s="62" t="s">
        <v>18</v>
      </c>
      <c r="M17" s="71" t="s">
        <v>18</v>
      </c>
      <c r="N17" s="49"/>
      <c r="O17" s="53"/>
      <c r="P17" s="46"/>
    </row>
    <row r="18" spans="1:16" ht="37.5" customHeight="1" x14ac:dyDescent="0.25">
      <c r="A18" s="58">
        <v>43</v>
      </c>
      <c r="B18" s="59" t="s">
        <v>75</v>
      </c>
      <c r="C18" s="64">
        <v>0</v>
      </c>
      <c r="D18" s="64">
        <v>0</v>
      </c>
      <c r="E18" s="64">
        <v>0</v>
      </c>
      <c r="F18" s="64">
        <v>0</v>
      </c>
      <c r="G18" s="64">
        <v>0</v>
      </c>
      <c r="H18" s="64">
        <v>0</v>
      </c>
      <c r="I18" s="25"/>
      <c r="J18" s="60">
        <f t="shared" ref="J18:J23" si="0">COUNTIF(C18:H18,"&gt;=0")</f>
        <v>6</v>
      </c>
      <c r="K18" s="61">
        <v>6</v>
      </c>
      <c r="L18" s="62" t="s">
        <v>18</v>
      </c>
      <c r="M18" s="71" t="s">
        <v>18</v>
      </c>
      <c r="N18" s="49"/>
      <c r="O18" s="53"/>
      <c r="P18" s="46"/>
    </row>
    <row r="19" spans="1:16" ht="37.5" customHeight="1" x14ac:dyDescent="0.25">
      <c r="A19" s="58">
        <v>44</v>
      </c>
      <c r="B19" s="59" t="s">
        <v>76</v>
      </c>
      <c r="C19" s="64">
        <v>0</v>
      </c>
      <c r="D19" s="64">
        <v>0</v>
      </c>
      <c r="E19" s="64">
        <v>0</v>
      </c>
      <c r="F19" s="64">
        <v>0</v>
      </c>
      <c r="G19" s="64">
        <v>0</v>
      </c>
      <c r="H19" s="64">
        <v>0</v>
      </c>
      <c r="I19" s="25"/>
      <c r="J19" s="60">
        <f t="shared" si="0"/>
        <v>6</v>
      </c>
      <c r="K19" s="61">
        <v>6</v>
      </c>
      <c r="L19" s="62" t="s">
        <v>18</v>
      </c>
      <c r="M19" s="71" t="s">
        <v>18</v>
      </c>
      <c r="N19" s="49"/>
      <c r="O19" s="53"/>
      <c r="P19" s="46"/>
    </row>
    <row r="20" spans="1:16" ht="37.5" customHeight="1" x14ac:dyDescent="0.25">
      <c r="A20" s="58">
        <v>45</v>
      </c>
      <c r="B20" s="59" t="s">
        <v>77</v>
      </c>
      <c r="C20" s="64">
        <v>0</v>
      </c>
      <c r="D20" s="64">
        <v>0</v>
      </c>
      <c r="E20" s="64">
        <v>0</v>
      </c>
      <c r="F20" s="64">
        <v>0</v>
      </c>
      <c r="G20" s="64">
        <v>0</v>
      </c>
      <c r="H20" s="64">
        <v>0</v>
      </c>
      <c r="I20" s="25"/>
      <c r="J20" s="60">
        <f t="shared" si="0"/>
        <v>6</v>
      </c>
      <c r="K20" s="61">
        <v>6</v>
      </c>
      <c r="L20" s="62" t="s">
        <v>18</v>
      </c>
      <c r="M20" s="71" t="s">
        <v>18</v>
      </c>
      <c r="N20" s="49"/>
      <c r="O20" s="53"/>
      <c r="P20" s="46"/>
    </row>
    <row r="21" spans="1:16" ht="37.5" customHeight="1" x14ac:dyDescent="0.25">
      <c r="A21" s="58">
        <v>46</v>
      </c>
      <c r="B21" s="59" t="s">
        <v>78</v>
      </c>
      <c r="C21" s="64">
        <v>0</v>
      </c>
      <c r="D21" s="64">
        <v>0</v>
      </c>
      <c r="E21" s="64">
        <v>0</v>
      </c>
      <c r="F21" s="64">
        <v>0</v>
      </c>
      <c r="G21" s="64">
        <v>0</v>
      </c>
      <c r="H21" s="64">
        <v>0</v>
      </c>
      <c r="I21" s="25"/>
      <c r="J21" s="60">
        <f t="shared" si="0"/>
        <v>6</v>
      </c>
      <c r="K21" s="61">
        <v>6</v>
      </c>
      <c r="L21" s="62" t="s">
        <v>18</v>
      </c>
      <c r="M21" s="71" t="s">
        <v>18</v>
      </c>
      <c r="N21" s="49"/>
      <c r="O21" s="53"/>
      <c r="P21" s="46"/>
    </row>
    <row r="22" spans="1:16" ht="37.5" customHeight="1" x14ac:dyDescent="0.25">
      <c r="A22" s="58">
        <v>47</v>
      </c>
      <c r="B22" s="59" t="s">
        <v>79</v>
      </c>
      <c r="C22" s="64">
        <v>0</v>
      </c>
      <c r="D22" s="64">
        <v>0</v>
      </c>
      <c r="E22" s="64">
        <v>0</v>
      </c>
      <c r="F22" s="64">
        <v>0</v>
      </c>
      <c r="G22" s="64">
        <v>0</v>
      </c>
      <c r="H22" s="64">
        <v>0</v>
      </c>
      <c r="I22" s="25"/>
      <c r="J22" s="60">
        <f t="shared" si="0"/>
        <v>6</v>
      </c>
      <c r="K22" s="61">
        <v>6</v>
      </c>
      <c r="L22" s="62" t="s">
        <v>18</v>
      </c>
      <c r="M22" s="71" t="s">
        <v>18</v>
      </c>
      <c r="N22" s="49"/>
      <c r="O22" s="53"/>
      <c r="P22" s="46"/>
    </row>
    <row r="23" spans="1:16" ht="37.5" customHeight="1" x14ac:dyDescent="0.25">
      <c r="A23" s="72">
        <v>48</v>
      </c>
      <c r="B23" s="73" t="s">
        <v>80</v>
      </c>
      <c r="C23" s="74">
        <v>0</v>
      </c>
      <c r="D23" s="74">
        <v>0</v>
      </c>
      <c r="E23" s="74">
        <v>0</v>
      </c>
      <c r="F23" s="74">
        <v>0</v>
      </c>
      <c r="G23" s="74">
        <v>0</v>
      </c>
      <c r="H23" s="74">
        <v>0</v>
      </c>
      <c r="I23" s="75"/>
      <c r="J23" s="60">
        <f t="shared" si="0"/>
        <v>6</v>
      </c>
      <c r="K23" s="61">
        <v>6</v>
      </c>
      <c r="L23" s="62" t="s">
        <v>18</v>
      </c>
      <c r="M23" s="71" t="s">
        <v>18</v>
      </c>
      <c r="N23" s="49"/>
      <c r="O23" s="53"/>
      <c r="P23" s="46"/>
    </row>
    <row r="24" spans="1:16" ht="9" hidden="1" customHeight="1" x14ac:dyDescent="0.25">
      <c r="A24" s="76"/>
      <c r="B24" s="343"/>
      <c r="C24" s="344"/>
      <c r="D24" s="344"/>
      <c r="E24" s="344"/>
      <c r="F24" s="344"/>
      <c r="G24" s="344"/>
      <c r="H24" s="344"/>
      <c r="I24" s="77"/>
      <c r="J24" s="78">
        <f>SUM(J5:J23)</f>
        <v>68</v>
      </c>
      <c r="K24" s="61">
        <f>SUM(K5:K23)</f>
        <v>68</v>
      </c>
      <c r="L24" s="57"/>
      <c r="M24" s="52"/>
      <c r="N24" s="49"/>
      <c r="O24" s="46"/>
      <c r="P24" s="46"/>
    </row>
    <row r="25" spans="1:16" ht="9" hidden="1" customHeight="1" x14ac:dyDescent="0.2">
      <c r="A25" s="79" t="s">
        <v>81</v>
      </c>
      <c r="B25" s="52"/>
      <c r="C25" s="52"/>
      <c r="D25" s="52"/>
      <c r="E25" s="52"/>
      <c r="F25" s="52"/>
      <c r="G25" s="52"/>
      <c r="H25" s="52"/>
      <c r="I25" s="80"/>
      <c r="J25" s="81"/>
      <c r="K25" s="81"/>
      <c r="L25" s="52"/>
      <c r="M25" s="52"/>
      <c r="N25" s="49"/>
      <c r="O25" s="46"/>
      <c r="P25" s="46"/>
    </row>
    <row r="26" spans="1:16" ht="9" hidden="1" customHeight="1" x14ac:dyDescent="0.2">
      <c r="A26" s="82" t="s">
        <v>57</v>
      </c>
      <c r="B26" s="52"/>
      <c r="C26" s="52"/>
      <c r="D26" s="52"/>
      <c r="E26" s="52"/>
      <c r="F26" s="52"/>
      <c r="G26" s="52"/>
      <c r="H26" s="52"/>
      <c r="I26" s="80"/>
      <c r="J26" s="52"/>
      <c r="K26" s="52"/>
      <c r="L26" s="52"/>
      <c r="M26" s="52"/>
      <c r="N26" s="49"/>
      <c r="O26" s="46"/>
      <c r="P26" s="46"/>
    </row>
    <row r="27" spans="1:16" ht="9" hidden="1" customHeight="1" x14ac:dyDescent="0.2">
      <c r="A27" s="83" t="s">
        <v>82</v>
      </c>
      <c r="B27" s="52"/>
      <c r="C27" s="52"/>
      <c r="D27" s="52"/>
      <c r="E27" s="52"/>
      <c r="F27" s="52"/>
      <c r="G27" s="52"/>
      <c r="H27" s="52"/>
      <c r="I27" s="80"/>
      <c r="J27" s="52"/>
      <c r="K27" s="52"/>
      <c r="L27" s="52"/>
      <c r="M27" s="52"/>
      <c r="N27" s="49"/>
      <c r="O27" s="46"/>
      <c r="P27" s="46"/>
    </row>
    <row r="28" spans="1:16" ht="9" hidden="1" customHeight="1" x14ac:dyDescent="0.2">
      <c r="A28" s="84"/>
      <c r="B28" s="52"/>
      <c r="C28" s="52"/>
      <c r="D28" s="52"/>
      <c r="E28" s="52"/>
      <c r="F28" s="52"/>
      <c r="G28" s="52"/>
      <c r="H28" s="52"/>
      <c r="I28" s="52"/>
      <c r="J28" s="52"/>
      <c r="K28" s="52"/>
      <c r="L28" s="52"/>
      <c r="M28" s="52"/>
      <c r="N28" s="49"/>
      <c r="O28" s="46"/>
      <c r="P28" s="46"/>
    </row>
    <row r="29" spans="1:16" ht="15.95" customHeight="1" x14ac:dyDescent="0.2">
      <c r="A29" s="84"/>
      <c r="B29" s="52"/>
      <c r="C29" s="85"/>
      <c r="D29" s="85"/>
      <c r="E29" s="85"/>
      <c r="F29" s="85"/>
      <c r="G29" s="85"/>
      <c r="H29" s="85"/>
      <c r="I29" s="52"/>
      <c r="J29" s="52"/>
      <c r="K29" s="52"/>
      <c r="L29" s="52"/>
      <c r="M29" s="52"/>
      <c r="N29" s="49"/>
      <c r="O29" s="49"/>
      <c r="P29" s="46"/>
    </row>
    <row r="30" spans="1:16" ht="13.7" customHeight="1" x14ac:dyDescent="0.2">
      <c r="A30" s="84"/>
      <c r="B30" s="52"/>
      <c r="C30" s="52"/>
      <c r="D30" s="52"/>
      <c r="E30" s="52"/>
      <c r="F30" s="52"/>
      <c r="G30" s="52"/>
      <c r="H30" s="52"/>
      <c r="I30" s="52"/>
      <c r="J30" s="52"/>
      <c r="K30" s="52"/>
      <c r="L30" s="52"/>
      <c r="M30" s="52"/>
      <c r="N30" s="49"/>
      <c r="O30" s="49"/>
      <c r="P30" s="46"/>
    </row>
    <row r="31" spans="1:16" ht="13.7" customHeight="1" x14ac:dyDescent="0.2">
      <c r="A31" s="84"/>
      <c r="B31" s="52"/>
      <c r="C31" s="52"/>
      <c r="D31" s="52"/>
      <c r="E31" s="52"/>
      <c r="F31" s="52"/>
      <c r="G31" s="52"/>
      <c r="H31" s="52"/>
      <c r="I31" s="52"/>
      <c r="J31" s="52"/>
      <c r="K31" s="52"/>
      <c r="L31" s="52"/>
      <c r="M31" s="52"/>
      <c r="N31" s="49"/>
      <c r="O31" s="49"/>
      <c r="P31" s="46"/>
    </row>
    <row r="32" spans="1:16" ht="13.7" customHeight="1" x14ac:dyDescent="0.2">
      <c r="A32" s="84"/>
      <c r="B32" s="52"/>
      <c r="C32" s="52"/>
      <c r="D32" s="52"/>
      <c r="E32" s="52"/>
      <c r="F32" s="52"/>
      <c r="G32" s="52"/>
      <c r="H32" s="52"/>
      <c r="I32" s="52"/>
      <c r="J32" s="52"/>
      <c r="K32" s="52"/>
      <c r="L32" s="52"/>
      <c r="M32" s="52"/>
      <c r="N32" s="49"/>
      <c r="O32" s="49"/>
      <c r="P32" s="46"/>
    </row>
    <row r="33" spans="1:16" ht="13.7" customHeight="1" x14ac:dyDescent="0.2">
      <c r="A33" s="84"/>
      <c r="B33" s="52"/>
      <c r="C33" s="52"/>
      <c r="D33" s="52"/>
      <c r="E33" s="52"/>
      <c r="F33" s="52"/>
      <c r="G33" s="52"/>
      <c r="H33" s="52"/>
      <c r="I33" s="52"/>
      <c r="J33" s="52"/>
      <c r="K33" s="52"/>
      <c r="L33" s="52"/>
      <c r="M33" s="52"/>
      <c r="N33" s="49"/>
      <c r="O33" s="49"/>
      <c r="P33" s="46"/>
    </row>
    <row r="34" spans="1:16" ht="13.7" customHeight="1" x14ac:dyDescent="0.2">
      <c r="A34" s="84"/>
      <c r="B34" s="52"/>
      <c r="C34" s="52"/>
      <c r="D34" s="52"/>
      <c r="E34" s="52"/>
      <c r="F34" s="52"/>
      <c r="G34" s="52"/>
      <c r="H34" s="52"/>
      <c r="I34" s="52"/>
      <c r="J34" s="52"/>
      <c r="K34" s="52"/>
      <c r="L34" s="52"/>
      <c r="M34" s="52"/>
      <c r="N34" s="49"/>
      <c r="O34" s="49"/>
      <c r="P34" s="46"/>
    </row>
    <row r="35" spans="1:16" ht="15.75" customHeight="1" x14ac:dyDescent="0.2">
      <c r="A35" s="84"/>
      <c r="B35" s="52"/>
      <c r="C35" s="52"/>
      <c r="D35" s="52"/>
      <c r="E35" s="52"/>
      <c r="F35" s="52"/>
      <c r="G35" s="52"/>
      <c r="H35" s="52"/>
      <c r="I35" s="52"/>
      <c r="J35" s="52"/>
      <c r="K35" s="52"/>
      <c r="L35" s="52"/>
      <c r="M35" s="52"/>
      <c r="N35" s="49"/>
      <c r="O35" s="49"/>
      <c r="P35" s="46"/>
    </row>
    <row r="36" spans="1:16" ht="15.75" customHeight="1" x14ac:dyDescent="0.2">
      <c r="A36" s="84"/>
      <c r="B36" s="52"/>
      <c r="C36" s="52"/>
      <c r="D36" s="52"/>
      <c r="E36" s="52"/>
      <c r="F36" s="52"/>
      <c r="G36" s="52"/>
      <c r="H36" s="52"/>
      <c r="I36" s="52"/>
      <c r="J36" s="52"/>
      <c r="K36" s="52"/>
      <c r="L36" s="52"/>
      <c r="M36" s="52"/>
      <c r="N36" s="49"/>
      <c r="O36" s="49"/>
      <c r="P36" s="46"/>
    </row>
    <row r="37" spans="1:16" ht="15.75" customHeight="1" x14ac:dyDescent="0.2">
      <c r="A37" s="84"/>
      <c r="B37" s="52"/>
      <c r="C37" s="52"/>
      <c r="D37" s="52"/>
      <c r="E37" s="52"/>
      <c r="F37" s="52"/>
      <c r="G37" s="52"/>
      <c r="H37" s="52"/>
      <c r="I37" s="52"/>
      <c r="J37" s="52"/>
      <c r="K37" s="52"/>
      <c r="L37" s="52"/>
      <c r="M37" s="52"/>
      <c r="N37" s="49"/>
      <c r="O37" s="49"/>
      <c r="P37" s="46"/>
    </row>
    <row r="38" spans="1:16" ht="15.75" customHeight="1" x14ac:dyDescent="0.2">
      <c r="A38" s="84"/>
      <c r="B38" s="52"/>
      <c r="C38" s="52"/>
      <c r="D38" s="52"/>
      <c r="E38" s="52"/>
      <c r="F38" s="52"/>
      <c r="G38" s="52"/>
      <c r="H38" s="52"/>
      <c r="I38" s="52"/>
      <c r="J38" s="52"/>
      <c r="K38" s="52"/>
      <c r="L38" s="52"/>
      <c r="M38" s="52"/>
      <c r="N38" s="49"/>
      <c r="O38" s="49"/>
      <c r="P38" s="46"/>
    </row>
    <row r="39" spans="1:16" ht="15.75" customHeight="1" x14ac:dyDescent="0.2">
      <c r="A39" s="84"/>
      <c r="B39" s="52"/>
      <c r="C39" s="52"/>
      <c r="D39" s="52"/>
      <c r="E39" s="52"/>
      <c r="F39" s="52"/>
      <c r="G39" s="52"/>
      <c r="H39" s="52"/>
      <c r="I39" s="52"/>
      <c r="J39" s="52"/>
      <c r="K39" s="52"/>
      <c r="L39" s="52"/>
      <c r="M39" s="52"/>
      <c r="N39" s="49"/>
      <c r="O39" s="49"/>
      <c r="P39" s="46"/>
    </row>
    <row r="40" spans="1:16" ht="15.75" customHeight="1" x14ac:dyDescent="0.2">
      <c r="A40" s="84"/>
      <c r="B40" s="52"/>
      <c r="C40" s="52"/>
      <c r="D40" s="52"/>
      <c r="E40" s="52"/>
      <c r="F40" s="52"/>
      <c r="G40" s="52"/>
      <c r="H40" s="52"/>
      <c r="I40" s="52"/>
      <c r="J40" s="52"/>
      <c r="K40" s="52"/>
      <c r="L40" s="52"/>
      <c r="M40" s="52"/>
      <c r="N40" s="49"/>
      <c r="O40" s="49"/>
      <c r="P40" s="46"/>
    </row>
    <row r="41" spans="1:16" ht="15.75" customHeight="1" x14ac:dyDescent="0.2">
      <c r="A41" s="84"/>
      <c r="B41" s="52"/>
      <c r="C41" s="52"/>
      <c r="D41" s="52"/>
      <c r="E41" s="52"/>
      <c r="F41" s="52"/>
      <c r="G41" s="52"/>
      <c r="H41" s="52"/>
      <c r="I41" s="52"/>
      <c r="J41" s="52"/>
      <c r="K41" s="52"/>
      <c r="L41" s="52"/>
      <c r="M41" s="52"/>
      <c r="N41" s="49"/>
      <c r="O41" s="49"/>
      <c r="P41" s="46"/>
    </row>
    <row r="42" spans="1:16" ht="15.75" customHeight="1" x14ac:dyDescent="0.2">
      <c r="A42" s="84"/>
      <c r="B42" s="52"/>
      <c r="C42" s="52"/>
      <c r="D42" s="52"/>
      <c r="E42" s="52"/>
      <c r="F42" s="52"/>
      <c r="G42" s="52"/>
      <c r="H42" s="52"/>
      <c r="I42" s="52"/>
      <c r="J42" s="52"/>
      <c r="K42" s="52"/>
      <c r="L42" s="52"/>
      <c r="M42" s="52"/>
      <c r="N42" s="49"/>
      <c r="O42" s="49"/>
      <c r="P42" s="46"/>
    </row>
    <row r="43" spans="1:16" ht="15.75" customHeight="1" x14ac:dyDescent="0.2">
      <c r="A43" s="86"/>
      <c r="B43" s="87"/>
      <c r="C43" s="87"/>
      <c r="D43" s="87"/>
      <c r="E43" s="87"/>
      <c r="F43" s="87"/>
      <c r="G43" s="87"/>
      <c r="H43" s="87"/>
      <c r="I43" s="87"/>
      <c r="J43" s="87"/>
      <c r="K43" s="87"/>
      <c r="L43" s="88"/>
      <c r="M43" s="89"/>
      <c r="N43" s="46"/>
      <c r="O43" s="49"/>
      <c r="P43" s="46"/>
    </row>
  </sheetData>
  <mergeCells count="14">
    <mergeCell ref="D8:H8"/>
    <mergeCell ref="A3:I3"/>
    <mergeCell ref="A2:I2"/>
    <mergeCell ref="A1:H1"/>
    <mergeCell ref="B24:H24"/>
    <mergeCell ref="A12:B12"/>
    <mergeCell ref="C4:H4"/>
    <mergeCell ref="C6:H6"/>
    <mergeCell ref="C7:H7"/>
    <mergeCell ref="C9:H9"/>
    <mergeCell ref="C10:H10"/>
    <mergeCell ref="C11:H11"/>
    <mergeCell ref="C5:H5"/>
    <mergeCell ref="C17:H17"/>
  </mergeCells>
  <dataValidations count="1">
    <dataValidation type="list" allowBlank="1" showInputMessage="1" showErrorMessage="1" sqref="C8">
      <formula1>"Selecione SIM ou NÃO,SIM,NÃO"</formula1>
    </dataValidation>
  </dataValidations>
  <pageMargins left="0.51181100000000002" right="0.51181100000000002" top="0.78740200000000005" bottom="0.78740200000000005" header="0.31496099999999999" footer="0.31496099999999999"/>
  <pageSetup orientation="landscape"/>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tabSelected="1" topLeftCell="A2" workbookViewId="0">
      <selection sqref="A1:D1"/>
    </sheetView>
  </sheetViews>
  <sheetFormatPr defaultColWidth="14.42578125" defaultRowHeight="15.75" customHeight="1" x14ac:dyDescent="0.2"/>
  <cols>
    <col min="1" max="1" width="10.7109375" style="90" customWidth="1"/>
    <col min="2" max="2" width="89.140625" style="90" customWidth="1"/>
    <col min="3" max="3" width="14.7109375" style="90" customWidth="1"/>
    <col min="4" max="4" width="15.7109375" style="90" customWidth="1"/>
    <col min="5" max="5" width="70.42578125" style="90" customWidth="1"/>
    <col min="6" max="9" width="14.42578125" style="90" hidden="1" customWidth="1"/>
    <col min="10" max="18" width="14.42578125" style="90" customWidth="1"/>
    <col min="19" max="16384" width="14.42578125" style="90"/>
  </cols>
  <sheetData>
    <row r="1" spans="1:17" ht="33" hidden="1" customHeight="1" x14ac:dyDescent="0.2">
      <c r="A1" s="357" t="s">
        <v>48</v>
      </c>
      <c r="B1" s="358"/>
      <c r="C1" s="358"/>
      <c r="D1" s="358"/>
      <c r="E1" s="91"/>
      <c r="F1" s="92"/>
      <c r="G1" s="92"/>
      <c r="H1" s="93"/>
      <c r="I1" s="93"/>
      <c r="J1" s="92"/>
      <c r="K1" s="92"/>
      <c r="L1" s="92"/>
      <c r="M1" s="92"/>
      <c r="N1" s="92"/>
      <c r="O1" s="92"/>
      <c r="P1" s="92"/>
      <c r="Q1" s="94"/>
    </row>
    <row r="2" spans="1:17" ht="141.75" customHeight="1" x14ac:dyDescent="0.2">
      <c r="A2" s="339" t="s">
        <v>84</v>
      </c>
      <c r="B2" s="340"/>
      <c r="C2" s="340"/>
      <c r="D2" s="340"/>
      <c r="E2" s="340"/>
      <c r="F2" s="95"/>
      <c r="G2" s="95"/>
      <c r="H2" s="95"/>
      <c r="I2" s="95"/>
      <c r="J2" s="96"/>
      <c r="K2" s="96"/>
      <c r="L2" s="96"/>
      <c r="M2" s="96"/>
      <c r="N2" s="96"/>
      <c r="O2" s="96"/>
      <c r="P2" s="96"/>
      <c r="Q2" s="97"/>
    </row>
    <row r="3" spans="1:17" ht="30.75" customHeight="1" x14ac:dyDescent="0.2">
      <c r="A3" s="365" t="s">
        <v>83</v>
      </c>
      <c r="B3" s="366"/>
      <c r="C3" s="366"/>
      <c r="D3" s="366"/>
      <c r="E3" s="366"/>
      <c r="F3" s="98"/>
      <c r="G3" s="99"/>
      <c r="H3" s="100"/>
      <c r="I3" s="101"/>
      <c r="J3" s="102"/>
      <c r="K3" s="103"/>
      <c r="L3" s="103"/>
      <c r="M3" s="103"/>
      <c r="N3" s="103"/>
      <c r="O3" s="103"/>
      <c r="P3" s="103"/>
      <c r="Q3" s="104"/>
    </row>
    <row r="4" spans="1:17" ht="30.75" customHeight="1" x14ac:dyDescent="0.2">
      <c r="A4" s="361" t="s">
        <v>8</v>
      </c>
      <c r="B4" s="361" t="s">
        <v>9</v>
      </c>
      <c r="C4" s="363" t="s">
        <v>10</v>
      </c>
      <c r="D4" s="364"/>
      <c r="E4" s="363" t="s">
        <v>11</v>
      </c>
      <c r="F4" s="353" t="s">
        <v>12</v>
      </c>
      <c r="G4" s="355" t="s">
        <v>13</v>
      </c>
      <c r="H4" s="30"/>
      <c r="I4" s="31"/>
      <c r="J4" s="102"/>
      <c r="K4" s="103"/>
      <c r="L4" s="103"/>
      <c r="M4" s="103"/>
      <c r="N4" s="103"/>
      <c r="O4" s="103"/>
      <c r="P4" s="103"/>
      <c r="Q4" s="104"/>
    </row>
    <row r="5" spans="1:17" ht="30.75" customHeight="1" x14ac:dyDescent="0.2">
      <c r="A5" s="362"/>
      <c r="B5" s="362"/>
      <c r="C5" s="105" t="s">
        <v>85</v>
      </c>
      <c r="D5" s="105" t="s">
        <v>86</v>
      </c>
      <c r="E5" s="364"/>
      <c r="F5" s="354"/>
      <c r="G5" s="356"/>
      <c r="H5" s="30"/>
      <c r="I5" s="31"/>
      <c r="J5" s="102"/>
      <c r="K5" s="103"/>
      <c r="L5" s="103"/>
      <c r="M5" s="103"/>
      <c r="N5" s="103"/>
      <c r="O5" s="103"/>
      <c r="P5" s="103"/>
      <c r="Q5" s="104"/>
    </row>
    <row r="6" spans="1:17" ht="30.75" customHeight="1" x14ac:dyDescent="0.2">
      <c r="A6" s="106">
        <v>49</v>
      </c>
      <c r="B6" s="107" t="s">
        <v>87</v>
      </c>
      <c r="C6" s="108">
        <v>7</v>
      </c>
      <c r="D6" s="108">
        <v>7</v>
      </c>
      <c r="E6" s="25"/>
      <c r="F6" s="109">
        <f>IF(OR($C$6=0,$C$7=0),0,IF(AND($C$6=0,D6&gt;=0),0,IF(AND($C$6&gt;0,D6=0),1,IF(AND($C$6&gt;0,D6&gt;0),2))))</f>
        <v>2</v>
      </c>
      <c r="G6" s="37">
        <v>2</v>
      </c>
      <c r="H6" s="110" t="s">
        <v>15</v>
      </c>
      <c r="I6" s="111" t="s">
        <v>88</v>
      </c>
      <c r="J6" s="102"/>
      <c r="K6" s="103"/>
      <c r="L6" s="103"/>
      <c r="M6" s="103"/>
      <c r="N6" s="103"/>
      <c r="O6" s="103"/>
      <c r="P6" s="103"/>
      <c r="Q6" s="104"/>
    </row>
    <row r="7" spans="1:17" ht="30.75" customHeight="1" x14ac:dyDescent="0.2">
      <c r="A7" s="106">
        <v>50</v>
      </c>
      <c r="B7" s="107" t="s">
        <v>89</v>
      </c>
      <c r="C7" s="108">
        <v>7</v>
      </c>
      <c r="D7" s="108">
        <v>7</v>
      </c>
      <c r="E7" s="25"/>
      <c r="F7" s="109">
        <f>IF(OR($C$6=0,$C$7=0),0,IF(AND($C$6=0,D7&gt;=0),0,IF(AND($C$6&gt;0,D7=0),1,IF(AND($C$6&gt;0,D7&gt;0),2))))</f>
        <v>2</v>
      </c>
      <c r="G7" s="37">
        <v>2</v>
      </c>
      <c r="H7" s="110" t="s">
        <v>15</v>
      </c>
      <c r="I7" s="111" t="s">
        <v>88</v>
      </c>
      <c r="J7" s="102"/>
      <c r="K7" s="103"/>
      <c r="L7" s="103"/>
      <c r="M7" s="103"/>
      <c r="N7" s="103"/>
      <c r="O7" s="103"/>
      <c r="P7" s="103"/>
      <c r="Q7" s="104"/>
    </row>
    <row r="8" spans="1:17" ht="41.25" customHeight="1" x14ac:dyDescent="0.2">
      <c r="A8" s="106">
        <v>51</v>
      </c>
      <c r="B8" s="107" t="s">
        <v>90</v>
      </c>
      <c r="C8" s="65" t="s">
        <v>57</v>
      </c>
      <c r="D8" s="112"/>
      <c r="E8" s="25"/>
      <c r="F8" s="109">
        <f>IF(AND($C$6=0,$C$7=0),0,IF(OR($C$6=0,$C$7=0),0,IF(OR(C8="Selecione SIM ou NÃO",C8=""),0,1)))</f>
        <v>1</v>
      </c>
      <c r="G8" s="37">
        <v>1</v>
      </c>
      <c r="H8" s="30"/>
      <c r="I8" s="111" t="s">
        <v>91</v>
      </c>
      <c r="J8" s="102"/>
      <c r="K8" s="103"/>
      <c r="L8" s="103"/>
      <c r="M8" s="103"/>
      <c r="N8" s="103"/>
      <c r="O8" s="103"/>
      <c r="P8" s="103"/>
      <c r="Q8" s="104"/>
    </row>
    <row r="9" spans="1:17" ht="30.75" customHeight="1" x14ac:dyDescent="0.2">
      <c r="A9" s="106">
        <v>52</v>
      </c>
      <c r="B9" s="107" t="s">
        <v>92</v>
      </c>
      <c r="C9" s="351">
        <v>12</v>
      </c>
      <c r="D9" s="352"/>
      <c r="E9" s="25"/>
      <c r="F9" s="109">
        <f>IF(AND(C9&gt;0,$C$6=0),0,IF(OR($C$6=0,$C$7=0),0,IF(C9=0,0,1)))</f>
        <v>1</v>
      </c>
      <c r="G9" s="37">
        <v>1</v>
      </c>
      <c r="H9" s="110" t="s">
        <v>15</v>
      </c>
      <c r="I9" s="31"/>
      <c r="J9" s="102"/>
      <c r="K9" s="103"/>
      <c r="L9" s="103"/>
      <c r="M9" s="103"/>
      <c r="N9" s="103"/>
      <c r="O9" s="103"/>
      <c r="P9" s="103"/>
      <c r="Q9" s="104"/>
    </row>
    <row r="10" spans="1:17" ht="39" customHeight="1" x14ac:dyDescent="0.2">
      <c r="A10" s="106">
        <v>53</v>
      </c>
      <c r="B10" s="107" t="s">
        <v>93</v>
      </c>
      <c r="C10" s="351">
        <v>7</v>
      </c>
      <c r="D10" s="352"/>
      <c r="E10" s="25"/>
      <c r="F10" s="109">
        <f>IF(AND(C10&gt;=0,$C$6=0),0,IF(OR($C$6=0,$C$7=0,C10=""),0,IF(C10&gt;=0,1,0)))</f>
        <v>1</v>
      </c>
      <c r="G10" s="37">
        <v>1</v>
      </c>
      <c r="H10" s="110" t="s">
        <v>88</v>
      </c>
      <c r="I10" s="31"/>
      <c r="J10" s="102"/>
      <c r="K10" s="103"/>
      <c r="L10" s="103"/>
      <c r="M10" s="103"/>
      <c r="N10" s="103"/>
      <c r="O10" s="103"/>
      <c r="P10" s="103"/>
      <c r="Q10" s="104"/>
    </row>
    <row r="11" spans="1:17" ht="21" customHeight="1" x14ac:dyDescent="0.2">
      <c r="A11" s="106">
        <v>54</v>
      </c>
      <c r="B11" s="107" t="s">
        <v>94</v>
      </c>
      <c r="C11" s="351">
        <v>3</v>
      </c>
      <c r="D11" s="352"/>
      <c r="E11" s="25"/>
      <c r="F11" s="109">
        <f>IF(AND(C11&gt;=0,$C$6=0),0,IF(OR($C$6=0,$C$7=0,C11=""),0,IF(C11&gt;=0,1,0)))</f>
        <v>1</v>
      </c>
      <c r="G11" s="37">
        <v>1</v>
      </c>
      <c r="H11" s="110" t="s">
        <v>88</v>
      </c>
      <c r="I11" s="31"/>
      <c r="J11" s="102"/>
      <c r="K11" s="103"/>
      <c r="L11" s="103"/>
      <c r="M11" s="103"/>
      <c r="N11" s="103"/>
      <c r="O11" s="103"/>
      <c r="P11" s="103"/>
      <c r="Q11" s="104"/>
    </row>
    <row r="12" spans="1:17" ht="30.75" customHeight="1" x14ac:dyDescent="0.25">
      <c r="A12" s="106">
        <v>55</v>
      </c>
      <c r="B12" s="107" t="s">
        <v>95</v>
      </c>
      <c r="C12" s="351">
        <v>0</v>
      </c>
      <c r="D12" s="352"/>
      <c r="E12" s="25"/>
      <c r="F12" s="109">
        <f>IF(AND(C12&gt;=0,$C$6=0),0,IF(OR($C$6=0,$C$7=0,C12=""),0,IF(C12&gt;=0,1,0)))</f>
        <v>1</v>
      </c>
      <c r="G12" s="37">
        <v>1</v>
      </c>
      <c r="H12" s="110" t="s">
        <v>88</v>
      </c>
      <c r="I12" s="31"/>
      <c r="J12" s="102"/>
      <c r="K12" s="103"/>
      <c r="L12" s="103"/>
      <c r="M12" s="103"/>
      <c r="N12" s="103"/>
      <c r="O12" s="103"/>
      <c r="P12" s="103"/>
      <c r="Q12" s="113"/>
    </row>
    <row r="13" spans="1:17" ht="30.75" customHeight="1" x14ac:dyDescent="0.2">
      <c r="A13" s="106">
        <v>56</v>
      </c>
      <c r="B13" s="107" t="s">
        <v>96</v>
      </c>
      <c r="C13" s="351">
        <v>0</v>
      </c>
      <c r="D13" s="352"/>
      <c r="E13" s="25"/>
      <c r="F13" s="109">
        <f>IF(AND(C13&gt;=0,$C$6=0),0,IF(OR($C$6=0,$C$7=0,C13=""),0,IF(C13&gt;=0,1,0)))</f>
        <v>1</v>
      </c>
      <c r="G13" s="37">
        <v>1</v>
      </c>
      <c r="H13" s="110" t="s">
        <v>88</v>
      </c>
      <c r="I13" s="31"/>
      <c r="J13" s="102"/>
      <c r="K13" s="103"/>
      <c r="L13" s="103"/>
      <c r="M13" s="103"/>
      <c r="N13" s="103"/>
      <c r="O13" s="103"/>
      <c r="P13" s="103"/>
      <c r="Q13" s="104"/>
    </row>
    <row r="14" spans="1:17" ht="21" customHeight="1" x14ac:dyDescent="0.2">
      <c r="A14" s="106">
        <v>57</v>
      </c>
      <c r="B14" s="107" t="s">
        <v>97</v>
      </c>
      <c r="C14" s="65" t="s">
        <v>57</v>
      </c>
      <c r="D14" s="112"/>
      <c r="E14" s="25"/>
      <c r="F14" s="109">
        <f>IF(AND($C$6=0,$C$7=0),0,IF(OR($C$6=0,$C$7=0),0,IF(OR(C14="Selecione SIM ou NÃO",C14=""),0,1)))</f>
        <v>1</v>
      </c>
      <c r="G14" s="37">
        <v>1</v>
      </c>
      <c r="H14" s="30"/>
      <c r="I14" s="111" t="s">
        <v>91</v>
      </c>
      <c r="J14" s="102"/>
      <c r="K14" s="103"/>
      <c r="L14" s="103"/>
      <c r="M14" s="103"/>
      <c r="N14" s="103"/>
      <c r="O14" s="103"/>
      <c r="P14" s="103"/>
      <c r="Q14" s="104"/>
    </row>
    <row r="15" spans="1:17" ht="17.100000000000001" customHeight="1" x14ac:dyDescent="0.2">
      <c r="A15" s="359"/>
      <c r="B15" s="360"/>
      <c r="C15" s="360"/>
      <c r="D15" s="360"/>
      <c r="E15" s="115"/>
      <c r="F15" s="116">
        <f>SUM(F6:F14)</f>
        <v>11</v>
      </c>
      <c r="G15" s="37">
        <f>SUM(G6:G14)</f>
        <v>11</v>
      </c>
      <c r="H15" s="30"/>
      <c r="I15" s="31"/>
      <c r="J15" s="103"/>
      <c r="K15" s="103"/>
      <c r="L15" s="103"/>
      <c r="M15" s="103"/>
      <c r="N15" s="103"/>
      <c r="O15" s="103"/>
      <c r="P15" s="103"/>
      <c r="Q15" s="104"/>
    </row>
    <row r="16" spans="1:17" ht="13.7" customHeight="1" x14ac:dyDescent="0.2">
      <c r="A16" s="117"/>
      <c r="B16" s="103"/>
      <c r="C16" s="103"/>
      <c r="D16" s="103"/>
      <c r="E16" s="103"/>
      <c r="F16" s="118"/>
      <c r="G16" s="118"/>
      <c r="H16" s="31"/>
      <c r="I16" s="31"/>
      <c r="J16" s="103"/>
      <c r="K16" s="103"/>
      <c r="L16" s="103"/>
      <c r="M16" s="103"/>
      <c r="N16" s="103"/>
      <c r="O16" s="103"/>
      <c r="P16" s="103"/>
      <c r="Q16" s="104"/>
    </row>
    <row r="17" spans="1:17" ht="13.7" customHeight="1" x14ac:dyDescent="0.2">
      <c r="A17" s="117"/>
      <c r="B17" s="103"/>
      <c r="C17" s="103"/>
      <c r="D17" s="103"/>
      <c r="E17" s="103"/>
      <c r="F17" s="103"/>
      <c r="G17" s="103"/>
      <c r="H17" s="31"/>
      <c r="I17" s="31"/>
      <c r="J17" s="103"/>
      <c r="K17" s="103"/>
      <c r="L17" s="103"/>
      <c r="M17" s="103"/>
      <c r="N17" s="103"/>
      <c r="O17" s="103"/>
      <c r="P17" s="103"/>
      <c r="Q17" s="104"/>
    </row>
    <row r="18" spans="1:17" ht="9" hidden="1" customHeight="1" x14ac:dyDescent="0.2">
      <c r="A18" s="119" t="s">
        <v>81</v>
      </c>
      <c r="B18" s="103"/>
      <c r="C18" s="103"/>
      <c r="D18" s="103"/>
      <c r="E18" s="103"/>
      <c r="F18" s="103"/>
      <c r="G18" s="103"/>
      <c r="H18" s="31"/>
      <c r="I18" s="31"/>
      <c r="J18" s="103"/>
      <c r="K18" s="103"/>
      <c r="L18" s="103"/>
      <c r="M18" s="103"/>
      <c r="N18" s="103"/>
      <c r="O18" s="103"/>
      <c r="P18" s="103"/>
      <c r="Q18" s="104"/>
    </row>
    <row r="19" spans="1:17" ht="9" hidden="1" customHeight="1" x14ac:dyDescent="0.2">
      <c r="A19" s="120" t="s">
        <v>57</v>
      </c>
      <c r="B19" s="103"/>
      <c r="C19" s="103"/>
      <c r="D19" s="103"/>
      <c r="E19" s="103"/>
      <c r="F19" s="103"/>
      <c r="G19" s="103"/>
      <c r="H19" s="31"/>
      <c r="I19" s="31"/>
      <c r="J19" s="103"/>
      <c r="K19" s="103"/>
      <c r="L19" s="103"/>
      <c r="M19" s="103"/>
      <c r="N19" s="103"/>
      <c r="O19" s="103"/>
      <c r="P19" s="103"/>
      <c r="Q19" s="104"/>
    </row>
    <row r="20" spans="1:17" ht="9" hidden="1" customHeight="1" x14ac:dyDescent="0.2">
      <c r="A20" s="120" t="s">
        <v>82</v>
      </c>
      <c r="B20" s="103"/>
      <c r="C20" s="103"/>
      <c r="D20" s="103"/>
      <c r="E20" s="103"/>
      <c r="F20" s="103"/>
      <c r="G20" s="103"/>
      <c r="H20" s="31"/>
      <c r="I20" s="31"/>
      <c r="J20" s="103"/>
      <c r="K20" s="103"/>
      <c r="L20" s="103"/>
      <c r="M20" s="103"/>
      <c r="N20" s="103"/>
      <c r="O20" s="103"/>
      <c r="P20" s="103"/>
      <c r="Q20" s="104"/>
    </row>
    <row r="21" spans="1:17" ht="13.7" customHeight="1" x14ac:dyDescent="0.2">
      <c r="A21" s="117"/>
      <c r="B21" s="103"/>
      <c r="C21" s="103"/>
      <c r="D21" s="103"/>
      <c r="E21" s="103"/>
      <c r="F21" s="103"/>
      <c r="G21" s="103"/>
      <c r="H21" s="31"/>
      <c r="I21" s="31"/>
      <c r="J21" s="103"/>
      <c r="K21" s="103"/>
      <c r="L21" s="103"/>
      <c r="M21" s="103"/>
      <c r="N21" s="103"/>
      <c r="O21" s="103"/>
      <c r="P21" s="103"/>
      <c r="Q21" s="104"/>
    </row>
    <row r="22" spans="1:17" ht="15.75" customHeight="1" x14ac:dyDescent="0.2">
      <c r="A22" s="117"/>
      <c r="B22" s="103"/>
      <c r="C22" s="103"/>
      <c r="D22" s="103"/>
      <c r="E22" s="103"/>
      <c r="F22" s="103"/>
      <c r="G22" s="103"/>
      <c r="H22" s="31"/>
      <c r="I22" s="31"/>
      <c r="J22" s="103"/>
      <c r="K22" s="103"/>
      <c r="L22" s="103"/>
      <c r="M22" s="103"/>
      <c r="N22" s="103"/>
      <c r="O22" s="103"/>
      <c r="P22" s="103"/>
      <c r="Q22" s="104"/>
    </row>
    <row r="23" spans="1:17" ht="15.75" customHeight="1" x14ac:dyDescent="0.2">
      <c r="A23" s="117"/>
      <c r="B23" s="103"/>
      <c r="C23" s="103"/>
      <c r="D23" s="103"/>
      <c r="E23" s="103"/>
      <c r="F23" s="103"/>
      <c r="G23" s="103"/>
      <c r="H23" s="31"/>
      <c r="I23" s="31"/>
      <c r="J23" s="103"/>
      <c r="K23" s="103"/>
      <c r="L23" s="103"/>
      <c r="M23" s="103"/>
      <c r="N23" s="103"/>
      <c r="O23" s="103"/>
      <c r="P23" s="103"/>
      <c r="Q23" s="104"/>
    </row>
    <row r="24" spans="1:17" ht="15.75" customHeight="1" x14ac:dyDescent="0.2">
      <c r="A24" s="117"/>
      <c r="B24" s="103"/>
      <c r="C24" s="103"/>
      <c r="D24" s="103"/>
      <c r="E24" s="103"/>
      <c r="F24" s="103"/>
      <c r="G24" s="103"/>
      <c r="H24" s="31"/>
      <c r="I24" s="31"/>
      <c r="J24" s="103"/>
      <c r="K24" s="103"/>
      <c r="L24" s="103"/>
      <c r="M24" s="103"/>
      <c r="N24" s="103"/>
      <c r="O24" s="103"/>
      <c r="P24" s="103"/>
      <c r="Q24" s="104"/>
    </row>
    <row r="25" spans="1:17" ht="15.75" customHeight="1" x14ac:dyDescent="0.2">
      <c r="A25" s="117"/>
      <c r="B25" s="103"/>
      <c r="C25" s="103"/>
      <c r="D25" s="103"/>
      <c r="E25" s="103"/>
      <c r="F25" s="103"/>
      <c r="G25" s="103"/>
      <c r="H25" s="31"/>
      <c r="I25" s="31"/>
      <c r="J25" s="103"/>
      <c r="K25" s="103"/>
      <c r="L25" s="103"/>
      <c r="M25" s="103"/>
      <c r="N25" s="103"/>
      <c r="O25" s="103"/>
      <c r="P25" s="103"/>
      <c r="Q25" s="104"/>
    </row>
    <row r="26" spans="1:17" ht="15.75" customHeight="1" x14ac:dyDescent="0.2">
      <c r="A26" s="117"/>
      <c r="B26" s="103"/>
      <c r="C26" s="103"/>
      <c r="D26" s="103"/>
      <c r="E26" s="103"/>
      <c r="F26" s="103"/>
      <c r="G26" s="103"/>
      <c r="H26" s="31"/>
      <c r="I26" s="31"/>
      <c r="J26" s="103"/>
      <c r="K26" s="103"/>
      <c r="L26" s="103"/>
      <c r="M26" s="103"/>
      <c r="N26" s="103"/>
      <c r="O26" s="103"/>
      <c r="P26" s="103"/>
      <c r="Q26" s="104"/>
    </row>
    <row r="27" spans="1:17" ht="15.75" customHeight="1" x14ac:dyDescent="0.2">
      <c r="A27" s="117"/>
      <c r="B27" s="103"/>
      <c r="C27" s="103"/>
      <c r="D27" s="103"/>
      <c r="E27" s="103"/>
      <c r="F27" s="103"/>
      <c r="G27" s="103"/>
      <c r="H27" s="31"/>
      <c r="I27" s="31"/>
      <c r="J27" s="103"/>
      <c r="K27" s="103"/>
      <c r="L27" s="103"/>
      <c r="M27" s="103"/>
      <c r="N27" s="103"/>
      <c r="O27" s="103"/>
      <c r="P27" s="103"/>
      <c r="Q27" s="104"/>
    </row>
    <row r="28" spans="1:17" ht="15.75" customHeight="1" x14ac:dyDescent="0.2">
      <c r="A28" s="117"/>
      <c r="B28" s="103"/>
      <c r="C28" s="103"/>
      <c r="D28" s="103"/>
      <c r="E28" s="103"/>
      <c r="F28" s="103"/>
      <c r="G28" s="103"/>
      <c r="H28" s="31"/>
      <c r="I28" s="31"/>
      <c r="J28" s="103"/>
      <c r="K28" s="103"/>
      <c r="L28" s="103"/>
      <c r="M28" s="103"/>
      <c r="N28" s="103"/>
      <c r="O28" s="103"/>
      <c r="P28" s="103"/>
      <c r="Q28" s="104"/>
    </row>
    <row r="29" spans="1:17" ht="15.75" customHeight="1" x14ac:dyDescent="0.2">
      <c r="A29" s="117"/>
      <c r="B29" s="103"/>
      <c r="C29" s="103"/>
      <c r="D29" s="103"/>
      <c r="E29" s="103"/>
      <c r="F29" s="103"/>
      <c r="G29" s="103"/>
      <c r="H29" s="31"/>
      <c r="I29" s="31"/>
      <c r="J29" s="103"/>
      <c r="K29" s="103"/>
      <c r="L29" s="103"/>
      <c r="M29" s="103"/>
      <c r="N29" s="103"/>
      <c r="O29" s="103"/>
      <c r="P29" s="103"/>
      <c r="Q29" s="104"/>
    </row>
    <row r="30" spans="1:17" ht="15.75" customHeight="1" x14ac:dyDescent="0.2">
      <c r="A30" s="117"/>
      <c r="B30" s="103"/>
      <c r="C30" s="103"/>
      <c r="D30" s="103"/>
      <c r="E30" s="103"/>
      <c r="F30" s="103"/>
      <c r="G30" s="103"/>
      <c r="H30" s="31"/>
      <c r="I30" s="31"/>
      <c r="J30" s="103"/>
      <c r="K30" s="103"/>
      <c r="L30" s="103"/>
      <c r="M30" s="103"/>
      <c r="N30" s="103"/>
      <c r="O30" s="103"/>
      <c r="P30" s="103"/>
      <c r="Q30" s="104"/>
    </row>
    <row r="31" spans="1:17" ht="15.75" customHeight="1" x14ac:dyDescent="0.2">
      <c r="A31" s="117"/>
      <c r="B31" s="103"/>
      <c r="C31" s="103"/>
      <c r="D31" s="103"/>
      <c r="E31" s="103"/>
      <c r="F31" s="103"/>
      <c r="G31" s="103"/>
      <c r="H31" s="31"/>
      <c r="I31" s="31"/>
      <c r="J31" s="103"/>
      <c r="K31" s="103"/>
      <c r="L31" s="103"/>
      <c r="M31" s="103"/>
      <c r="N31" s="103"/>
      <c r="O31" s="103"/>
      <c r="P31" s="103"/>
      <c r="Q31" s="104"/>
    </row>
    <row r="32" spans="1:17" ht="15.75" customHeight="1" x14ac:dyDescent="0.2">
      <c r="A32" s="117"/>
      <c r="B32" s="103"/>
      <c r="C32" s="103"/>
      <c r="D32" s="103"/>
      <c r="E32" s="103"/>
      <c r="F32" s="103"/>
      <c r="G32" s="103"/>
      <c r="H32" s="31"/>
      <c r="I32" s="31"/>
      <c r="J32" s="103"/>
      <c r="K32" s="103"/>
      <c r="L32" s="103"/>
      <c r="M32" s="103"/>
      <c r="N32" s="103"/>
      <c r="O32" s="103"/>
      <c r="P32" s="103"/>
      <c r="Q32" s="104"/>
    </row>
    <row r="33" spans="1:17" ht="15.75" customHeight="1" x14ac:dyDescent="0.2">
      <c r="A33" s="117"/>
      <c r="B33" s="103"/>
      <c r="C33" s="103"/>
      <c r="D33" s="103"/>
      <c r="E33" s="103"/>
      <c r="F33" s="103"/>
      <c r="G33" s="103"/>
      <c r="H33" s="31"/>
      <c r="I33" s="31"/>
      <c r="J33" s="103"/>
      <c r="K33" s="103"/>
      <c r="L33" s="103"/>
      <c r="M33" s="103"/>
      <c r="N33" s="103"/>
      <c r="O33" s="103"/>
      <c r="P33" s="103"/>
      <c r="Q33" s="104"/>
    </row>
    <row r="34" spans="1:17" ht="15.75" customHeight="1" x14ac:dyDescent="0.25">
      <c r="A34" s="117"/>
      <c r="B34" s="103"/>
      <c r="C34" s="103"/>
      <c r="D34" s="103"/>
      <c r="E34" s="103"/>
      <c r="F34" s="103"/>
      <c r="G34" s="103"/>
      <c r="H34" s="31"/>
      <c r="I34" s="121"/>
      <c r="J34" s="103"/>
      <c r="K34" s="103"/>
      <c r="L34" s="103"/>
      <c r="M34" s="103"/>
      <c r="N34" s="103"/>
      <c r="O34" s="103"/>
      <c r="P34" s="103"/>
      <c r="Q34" s="104"/>
    </row>
    <row r="35" spans="1:17" ht="15.75" customHeight="1" x14ac:dyDescent="0.2">
      <c r="A35" s="117"/>
      <c r="B35" s="103"/>
      <c r="C35" s="103"/>
      <c r="D35" s="103"/>
      <c r="E35" s="103"/>
      <c r="F35" s="103"/>
      <c r="G35" s="103"/>
      <c r="H35" s="31"/>
      <c r="I35" s="31"/>
      <c r="J35" s="103"/>
      <c r="K35" s="103"/>
      <c r="L35" s="103"/>
      <c r="M35" s="103"/>
      <c r="N35" s="103"/>
      <c r="O35" s="103"/>
      <c r="P35" s="103"/>
      <c r="Q35" s="104"/>
    </row>
    <row r="36" spans="1:17" ht="15.75" customHeight="1" x14ac:dyDescent="0.2">
      <c r="A36" s="117"/>
      <c r="B36" s="103"/>
      <c r="C36" s="103"/>
      <c r="D36" s="103"/>
      <c r="E36" s="103"/>
      <c r="F36" s="103"/>
      <c r="G36" s="103"/>
      <c r="H36" s="31"/>
      <c r="I36" s="31"/>
      <c r="J36" s="103"/>
      <c r="K36" s="103"/>
      <c r="L36" s="103"/>
      <c r="M36" s="103"/>
      <c r="N36" s="103"/>
      <c r="O36" s="103"/>
      <c r="P36" s="103"/>
      <c r="Q36" s="104"/>
    </row>
    <row r="37" spans="1:17" ht="15.75" customHeight="1" x14ac:dyDescent="0.2">
      <c r="A37" s="117"/>
      <c r="B37" s="103"/>
      <c r="C37" s="103"/>
      <c r="D37" s="103"/>
      <c r="E37" s="103"/>
      <c r="F37" s="103"/>
      <c r="G37" s="103"/>
      <c r="H37" s="31"/>
      <c r="I37" s="31"/>
      <c r="J37" s="103"/>
      <c r="K37" s="103"/>
      <c r="L37" s="103"/>
      <c r="M37" s="103"/>
      <c r="N37" s="103"/>
      <c r="O37" s="103"/>
      <c r="P37" s="103"/>
      <c r="Q37" s="104"/>
    </row>
    <row r="38" spans="1:17" ht="15.75" customHeight="1" x14ac:dyDescent="0.2">
      <c r="A38" s="117"/>
      <c r="B38" s="103"/>
      <c r="C38" s="103"/>
      <c r="D38" s="103"/>
      <c r="E38" s="103"/>
      <c r="F38" s="103"/>
      <c r="G38" s="103"/>
      <c r="H38" s="31"/>
      <c r="I38" s="31"/>
      <c r="J38" s="103"/>
      <c r="K38" s="103"/>
      <c r="L38" s="103"/>
      <c r="M38" s="103"/>
      <c r="N38" s="103"/>
      <c r="O38" s="103"/>
      <c r="P38" s="103"/>
      <c r="Q38" s="104"/>
    </row>
    <row r="39" spans="1:17" ht="15.75" customHeight="1" x14ac:dyDescent="0.2">
      <c r="A39" s="117"/>
      <c r="B39" s="103"/>
      <c r="C39" s="103"/>
      <c r="D39" s="103"/>
      <c r="E39" s="103"/>
      <c r="F39" s="103"/>
      <c r="G39" s="103"/>
      <c r="H39" s="31"/>
      <c r="I39" s="31"/>
      <c r="J39" s="103"/>
      <c r="K39" s="103"/>
      <c r="L39" s="103"/>
      <c r="M39" s="103"/>
      <c r="N39" s="103"/>
      <c r="O39" s="103"/>
      <c r="P39" s="103"/>
      <c r="Q39" s="104"/>
    </row>
    <row r="40" spans="1:17" ht="15.75" customHeight="1" x14ac:dyDescent="0.2">
      <c r="A40" s="117"/>
      <c r="B40" s="103"/>
      <c r="C40" s="103"/>
      <c r="D40" s="103"/>
      <c r="E40" s="103"/>
      <c r="F40" s="103"/>
      <c r="G40" s="103"/>
      <c r="H40" s="31"/>
      <c r="I40" s="31"/>
      <c r="J40" s="103"/>
      <c r="K40" s="103"/>
      <c r="L40" s="103"/>
      <c r="M40" s="103"/>
      <c r="N40" s="103"/>
      <c r="O40" s="103"/>
      <c r="P40" s="103"/>
      <c r="Q40" s="104"/>
    </row>
    <row r="41" spans="1:17" ht="15.75" customHeight="1" x14ac:dyDescent="0.2">
      <c r="A41" s="117"/>
      <c r="B41" s="103"/>
      <c r="C41" s="103"/>
      <c r="D41" s="103"/>
      <c r="E41" s="103"/>
      <c r="F41" s="103"/>
      <c r="G41" s="103"/>
      <c r="H41" s="31"/>
      <c r="I41" s="31"/>
      <c r="J41" s="103"/>
      <c r="K41" s="103"/>
      <c r="L41" s="103"/>
      <c r="M41" s="103"/>
      <c r="N41" s="103"/>
      <c r="O41" s="103"/>
      <c r="P41" s="103"/>
      <c r="Q41" s="104"/>
    </row>
    <row r="42" spans="1:17" ht="15.75" customHeight="1" x14ac:dyDescent="0.2">
      <c r="A42" s="117"/>
      <c r="B42" s="103"/>
      <c r="C42" s="103"/>
      <c r="D42" s="103"/>
      <c r="E42" s="103"/>
      <c r="F42" s="103"/>
      <c r="G42" s="103"/>
      <c r="H42" s="31"/>
      <c r="I42" s="31"/>
      <c r="J42" s="103"/>
      <c r="K42" s="103"/>
      <c r="L42" s="103"/>
      <c r="M42" s="103"/>
      <c r="N42" s="103"/>
      <c r="O42" s="103"/>
      <c r="P42" s="103"/>
      <c r="Q42" s="104"/>
    </row>
    <row r="43" spans="1:17" ht="15.75" customHeight="1" x14ac:dyDescent="0.2">
      <c r="A43" s="117"/>
      <c r="B43" s="103"/>
      <c r="C43" s="103"/>
      <c r="D43" s="103"/>
      <c r="E43" s="103"/>
      <c r="F43" s="103"/>
      <c r="G43" s="103"/>
      <c r="H43" s="31"/>
      <c r="I43" s="31"/>
      <c r="J43" s="103"/>
      <c r="K43" s="103"/>
      <c r="L43" s="103"/>
      <c r="M43" s="103"/>
      <c r="N43" s="103"/>
      <c r="O43" s="103"/>
      <c r="P43" s="103"/>
      <c r="Q43" s="104"/>
    </row>
    <row r="44" spans="1:17" ht="15.75" customHeight="1" x14ac:dyDescent="0.2">
      <c r="A44" s="117"/>
      <c r="B44" s="103"/>
      <c r="C44" s="103"/>
      <c r="D44" s="103"/>
      <c r="E44" s="103"/>
      <c r="F44" s="103"/>
      <c r="G44" s="103"/>
      <c r="H44" s="31"/>
      <c r="I44" s="31"/>
      <c r="J44" s="103"/>
      <c r="K44" s="103"/>
      <c r="L44" s="103"/>
      <c r="M44" s="103"/>
      <c r="N44" s="103"/>
      <c r="O44" s="103"/>
      <c r="P44" s="103"/>
      <c r="Q44" s="104"/>
    </row>
    <row r="45" spans="1:17" ht="15.75" customHeight="1" x14ac:dyDescent="0.2">
      <c r="A45" s="117"/>
      <c r="B45" s="103"/>
      <c r="C45" s="103"/>
      <c r="D45" s="103"/>
      <c r="E45" s="103"/>
      <c r="F45" s="103"/>
      <c r="G45" s="103"/>
      <c r="H45" s="31"/>
      <c r="I45" s="31"/>
      <c r="J45" s="103"/>
      <c r="K45" s="103"/>
      <c r="L45" s="103"/>
      <c r="M45" s="103"/>
      <c r="N45" s="103"/>
      <c r="O45" s="103"/>
      <c r="P45" s="103"/>
      <c r="Q45" s="104"/>
    </row>
    <row r="46" spans="1:17" ht="13.5" customHeight="1" x14ac:dyDescent="0.2">
      <c r="A46" s="117"/>
      <c r="B46" s="103"/>
      <c r="C46" s="103"/>
      <c r="D46" s="103"/>
      <c r="E46" s="103"/>
      <c r="F46" s="103"/>
      <c r="G46" s="103"/>
      <c r="H46" s="31"/>
      <c r="I46" s="31"/>
      <c r="J46" s="103"/>
      <c r="K46" s="103"/>
      <c r="L46" s="103"/>
      <c r="M46" s="103"/>
      <c r="N46" s="103"/>
      <c r="O46" s="103"/>
      <c r="P46" s="103"/>
      <c r="Q46" s="104"/>
    </row>
    <row r="47" spans="1:17" ht="15.75" customHeight="1" x14ac:dyDescent="0.2">
      <c r="A47" s="122"/>
      <c r="B47" s="123"/>
      <c r="C47" s="123"/>
      <c r="D47" s="123"/>
      <c r="E47" s="123"/>
      <c r="F47" s="123"/>
      <c r="G47" s="123"/>
      <c r="H47" s="124"/>
      <c r="I47" s="124"/>
      <c r="J47" s="123"/>
      <c r="K47" s="123"/>
      <c r="L47" s="123"/>
      <c r="M47" s="123"/>
      <c r="N47" s="123"/>
      <c r="O47" s="123"/>
      <c r="P47" s="123"/>
      <c r="Q47" s="125"/>
    </row>
  </sheetData>
  <mergeCells count="15">
    <mergeCell ref="A15:D15"/>
    <mergeCell ref="A4:A5"/>
    <mergeCell ref="B4:B5"/>
    <mergeCell ref="C12:D12"/>
    <mergeCell ref="E4:E5"/>
    <mergeCell ref="C13:D13"/>
    <mergeCell ref="C4:D4"/>
    <mergeCell ref="C10:D10"/>
    <mergeCell ref="C9:D9"/>
    <mergeCell ref="C11:D11"/>
    <mergeCell ref="F4:F5"/>
    <mergeCell ref="G4:G5"/>
    <mergeCell ref="A1:D1"/>
    <mergeCell ref="A2:E2"/>
    <mergeCell ref="A3:E3"/>
  </mergeCells>
  <dataValidations count="1">
    <dataValidation type="list" allowBlank="1" showInputMessage="1" showErrorMessage="1" sqref="C8 C14">
      <formula1>"Selecione SIM ou NÃO,SIM,NÃO"</formula1>
    </dataValidation>
  </dataValidations>
  <pageMargins left="0.51181100000000002" right="0.51181100000000002" top="0.78740200000000005" bottom="0.78740200000000005" header="0.31496099999999999" footer="0.31496099999999999"/>
  <pageSetup orientation="portrait"/>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showGridLines="0" topLeftCell="A2" workbookViewId="0"/>
  </sheetViews>
  <sheetFormatPr defaultColWidth="14.42578125" defaultRowHeight="15.75" customHeight="1" x14ac:dyDescent="0.2"/>
  <cols>
    <col min="1" max="1" width="10.140625" style="126" customWidth="1"/>
    <col min="2" max="2" width="96.28515625" style="126" customWidth="1"/>
    <col min="3" max="6" width="20.140625" style="126" customWidth="1"/>
    <col min="7" max="7" width="62.28515625" style="126" customWidth="1"/>
    <col min="8" max="10" width="14.42578125" style="126" hidden="1" customWidth="1"/>
    <col min="11" max="21" width="14.42578125" style="126" customWidth="1"/>
    <col min="22" max="16384" width="14.42578125" style="126"/>
  </cols>
  <sheetData>
    <row r="1" spans="1:20" ht="33" hidden="1" customHeight="1" x14ac:dyDescent="0.2">
      <c r="A1" s="384" t="s">
        <v>48</v>
      </c>
      <c r="B1" s="385"/>
      <c r="C1" s="385"/>
      <c r="D1" s="385"/>
      <c r="E1" s="385"/>
      <c r="F1" s="385"/>
      <c r="G1" s="127"/>
      <c r="H1" s="128"/>
      <c r="I1" s="128"/>
      <c r="J1" s="128"/>
      <c r="K1" s="128"/>
      <c r="L1" s="128"/>
      <c r="M1" s="128"/>
      <c r="N1" s="128"/>
      <c r="O1" s="128"/>
      <c r="P1" s="128"/>
      <c r="Q1" s="128"/>
      <c r="R1" s="128"/>
      <c r="S1" s="128"/>
      <c r="T1" s="128"/>
    </row>
    <row r="2" spans="1:20" ht="129.75" customHeight="1" x14ac:dyDescent="0.2">
      <c r="A2" s="382" t="s">
        <v>99</v>
      </c>
      <c r="B2" s="340"/>
      <c r="C2" s="340"/>
      <c r="D2" s="340"/>
      <c r="E2" s="340"/>
      <c r="F2" s="340"/>
      <c r="G2" s="340"/>
      <c r="H2" s="129"/>
      <c r="I2" s="130"/>
      <c r="J2" s="131"/>
      <c r="K2" s="97"/>
      <c r="L2" s="131"/>
      <c r="M2" s="131"/>
      <c r="N2" s="131"/>
      <c r="O2" s="131"/>
      <c r="P2" s="128"/>
      <c r="Q2" s="128"/>
      <c r="R2" s="128"/>
      <c r="S2" s="128"/>
      <c r="T2" s="128"/>
    </row>
    <row r="3" spans="1:20" ht="30" customHeight="1" x14ac:dyDescent="0.2">
      <c r="A3" s="365" t="s">
        <v>98</v>
      </c>
      <c r="B3" s="366"/>
      <c r="C3" s="366"/>
      <c r="D3" s="366"/>
      <c r="E3" s="366"/>
      <c r="F3" s="366"/>
      <c r="G3" s="388"/>
      <c r="H3" s="132"/>
      <c r="I3" s="133"/>
      <c r="J3" s="102"/>
      <c r="K3" s="103"/>
      <c r="L3" s="103"/>
      <c r="M3" s="103"/>
      <c r="N3" s="103"/>
      <c r="O3" s="103"/>
      <c r="P3" s="94"/>
      <c r="Q3" s="128"/>
      <c r="R3" s="128"/>
      <c r="S3" s="128"/>
      <c r="T3" s="128"/>
    </row>
    <row r="4" spans="1:20" ht="30" customHeight="1" x14ac:dyDescent="0.2">
      <c r="A4" s="363" t="s">
        <v>100</v>
      </c>
      <c r="B4" s="364"/>
      <c r="C4" s="364"/>
      <c r="D4" s="364"/>
      <c r="E4" s="364"/>
      <c r="F4" s="364"/>
      <c r="G4" s="383"/>
      <c r="H4" s="20" t="s">
        <v>12</v>
      </c>
      <c r="I4" s="134" t="s">
        <v>13</v>
      </c>
      <c r="J4" s="102"/>
      <c r="K4" s="103"/>
      <c r="L4" s="103"/>
      <c r="M4" s="103"/>
      <c r="N4" s="103"/>
      <c r="O4" s="103"/>
      <c r="P4" s="94"/>
      <c r="Q4" s="128"/>
      <c r="R4" s="128"/>
      <c r="S4" s="128"/>
      <c r="T4" s="128"/>
    </row>
    <row r="5" spans="1:20" ht="30" customHeight="1" x14ac:dyDescent="0.2">
      <c r="A5" s="20" t="s">
        <v>8</v>
      </c>
      <c r="B5" s="20" t="s">
        <v>9</v>
      </c>
      <c r="C5" s="386" t="s">
        <v>10</v>
      </c>
      <c r="D5" s="387"/>
      <c r="E5" s="387"/>
      <c r="F5" s="387"/>
      <c r="G5" s="136" t="s">
        <v>11</v>
      </c>
      <c r="H5" s="133"/>
      <c r="I5" s="133"/>
      <c r="J5" s="102"/>
      <c r="K5" s="103"/>
      <c r="L5" s="103"/>
      <c r="M5" s="103"/>
      <c r="N5" s="103"/>
      <c r="O5" s="103"/>
      <c r="P5" s="94"/>
      <c r="Q5" s="128"/>
      <c r="R5" s="128"/>
      <c r="S5" s="128"/>
      <c r="T5" s="128"/>
    </row>
    <row r="6" spans="1:20" ht="30" customHeight="1" x14ac:dyDescent="0.2">
      <c r="A6" s="137">
        <v>58</v>
      </c>
      <c r="B6" s="138" t="s">
        <v>101</v>
      </c>
      <c r="C6" s="108">
        <v>7200</v>
      </c>
      <c r="D6" s="139" t="s">
        <v>102</v>
      </c>
      <c r="E6" s="108">
        <v>7150</v>
      </c>
      <c r="F6" s="139" t="s">
        <v>103</v>
      </c>
      <c r="G6" s="140"/>
      <c r="H6" s="109">
        <f>IF(C6&gt;0,1,0)+IF(E6&gt;0,1,0)</f>
        <v>2</v>
      </c>
      <c r="I6" s="27">
        <v>2</v>
      </c>
      <c r="J6" s="141" t="s">
        <v>104</v>
      </c>
      <c r="K6" s="103"/>
      <c r="L6" s="103"/>
      <c r="M6" s="103"/>
      <c r="N6" s="103"/>
      <c r="O6" s="103"/>
      <c r="P6" s="94"/>
      <c r="Q6" s="128"/>
      <c r="R6" s="128"/>
      <c r="S6" s="128"/>
      <c r="T6" s="128"/>
    </row>
    <row r="7" spans="1:20" ht="30" customHeight="1" x14ac:dyDescent="0.2">
      <c r="A7" s="370">
        <v>59</v>
      </c>
      <c r="B7" s="372" t="s">
        <v>105</v>
      </c>
      <c r="C7" s="65"/>
      <c r="D7" s="372" t="s">
        <v>106</v>
      </c>
      <c r="E7" s="373"/>
      <c r="F7" s="373"/>
      <c r="G7" s="140"/>
      <c r="H7" s="374">
        <f>IF(OR(C7&lt;&gt;"",C8&lt;&gt;"",C9&lt;&gt;""),1,0)</f>
        <v>0</v>
      </c>
      <c r="I7" s="367">
        <v>1</v>
      </c>
      <c r="J7" s="102"/>
      <c r="K7" s="103"/>
      <c r="L7" s="103"/>
      <c r="M7" s="103"/>
      <c r="N7" s="103"/>
      <c r="O7" s="103"/>
      <c r="P7" s="94"/>
      <c r="Q7" s="128"/>
      <c r="R7" s="128"/>
      <c r="S7" s="128"/>
      <c r="T7" s="128"/>
    </row>
    <row r="8" spans="1:20" ht="30" customHeight="1" x14ac:dyDescent="0.2">
      <c r="A8" s="371"/>
      <c r="B8" s="373"/>
      <c r="C8" s="65"/>
      <c r="D8" s="372" t="s">
        <v>107</v>
      </c>
      <c r="E8" s="373"/>
      <c r="F8" s="373"/>
      <c r="G8" s="140"/>
      <c r="H8" s="375"/>
      <c r="I8" s="368"/>
      <c r="J8" s="102"/>
      <c r="K8" s="103"/>
      <c r="L8" s="103"/>
      <c r="M8" s="103"/>
      <c r="N8" s="103"/>
      <c r="O8" s="103"/>
      <c r="P8" s="94"/>
      <c r="Q8" s="128"/>
      <c r="R8" s="128"/>
      <c r="S8" s="128"/>
      <c r="T8" s="128"/>
    </row>
    <row r="9" spans="1:20" ht="30" customHeight="1" x14ac:dyDescent="0.2">
      <c r="A9" s="371"/>
      <c r="B9" s="373"/>
      <c r="C9" s="142"/>
      <c r="D9" s="372" t="s">
        <v>108</v>
      </c>
      <c r="E9" s="373"/>
      <c r="F9" s="373"/>
      <c r="G9" s="140"/>
      <c r="H9" s="376"/>
      <c r="I9" s="369"/>
      <c r="J9" s="102"/>
      <c r="K9" s="103"/>
      <c r="L9" s="103"/>
      <c r="M9" s="103"/>
      <c r="N9" s="103"/>
      <c r="O9" s="103"/>
      <c r="P9" s="94"/>
      <c r="Q9" s="128"/>
      <c r="R9" s="128"/>
      <c r="S9" s="128"/>
      <c r="T9" s="128"/>
    </row>
    <row r="10" spans="1:20" ht="30" customHeight="1" x14ac:dyDescent="0.2">
      <c r="A10" s="137">
        <v>60</v>
      </c>
      <c r="B10" s="138" t="s">
        <v>109</v>
      </c>
      <c r="C10" s="108">
        <v>720</v>
      </c>
      <c r="D10" s="139" t="s">
        <v>102</v>
      </c>
      <c r="E10" s="108">
        <v>450</v>
      </c>
      <c r="F10" s="139" t="s">
        <v>103</v>
      </c>
      <c r="G10" s="140"/>
      <c r="H10" s="109">
        <f>IF(C10&lt;&gt;"",1,0)+IF(E10&lt;&gt;"",1,0)</f>
        <v>2</v>
      </c>
      <c r="I10" s="27">
        <v>2</v>
      </c>
      <c r="J10" s="141" t="s">
        <v>110</v>
      </c>
      <c r="K10" s="103"/>
      <c r="L10" s="103"/>
      <c r="M10" s="103"/>
      <c r="N10" s="103"/>
      <c r="O10" s="103"/>
      <c r="P10" s="94"/>
      <c r="Q10" s="128"/>
      <c r="R10" s="128"/>
      <c r="S10" s="128"/>
      <c r="T10" s="128"/>
    </row>
    <row r="11" spans="1:20" ht="30" customHeight="1" x14ac:dyDescent="0.2">
      <c r="A11" s="137">
        <v>61</v>
      </c>
      <c r="B11" s="138" t="s">
        <v>111</v>
      </c>
      <c r="C11" s="108"/>
      <c r="D11" s="139" t="s">
        <v>102</v>
      </c>
      <c r="E11" s="108"/>
      <c r="F11" s="139" t="s">
        <v>103</v>
      </c>
      <c r="G11" s="140"/>
      <c r="H11" s="109">
        <f>IF(C11&lt;&gt;"",1,0)+IF(E11&lt;&gt;"",1,0)</f>
        <v>0</v>
      </c>
      <c r="I11" s="27">
        <v>2</v>
      </c>
      <c r="J11" s="141" t="s">
        <v>110</v>
      </c>
      <c r="K11" s="103"/>
      <c r="L11" s="103"/>
      <c r="M11" s="103"/>
      <c r="N11" s="103"/>
      <c r="O11" s="103"/>
      <c r="P11" s="94"/>
      <c r="Q11" s="128"/>
      <c r="R11" s="128"/>
      <c r="S11" s="128"/>
      <c r="T11" s="128"/>
    </row>
    <row r="12" spans="1:20" ht="30" customHeight="1" x14ac:dyDescent="0.2">
      <c r="A12" s="137">
        <v>62</v>
      </c>
      <c r="B12" s="138" t="s">
        <v>112</v>
      </c>
      <c r="C12" s="108">
        <v>170</v>
      </c>
      <c r="D12" s="139" t="s">
        <v>102</v>
      </c>
      <c r="E12" s="108">
        <v>40</v>
      </c>
      <c r="F12" s="139" t="s">
        <v>103</v>
      </c>
      <c r="G12" s="140"/>
      <c r="H12" s="109">
        <f>IF(C12&lt;&gt;"",1,0)+IF(E12&lt;&gt;"",1,0)</f>
        <v>2</v>
      </c>
      <c r="I12" s="27">
        <v>2</v>
      </c>
      <c r="J12" s="141" t="s">
        <v>110</v>
      </c>
      <c r="K12" s="103"/>
      <c r="L12" s="103"/>
      <c r="M12" s="103"/>
      <c r="N12" s="103"/>
      <c r="O12" s="103"/>
      <c r="P12" s="94"/>
      <c r="Q12" s="128"/>
      <c r="R12" s="128"/>
      <c r="S12" s="128"/>
      <c r="T12" s="128"/>
    </row>
    <row r="13" spans="1:20" ht="30" customHeight="1" x14ac:dyDescent="0.2">
      <c r="A13" s="137">
        <v>63</v>
      </c>
      <c r="B13" s="139" t="s">
        <v>113</v>
      </c>
      <c r="C13" s="351">
        <v>1</v>
      </c>
      <c r="D13" s="352"/>
      <c r="E13" s="352"/>
      <c r="F13" s="352"/>
      <c r="G13" s="140"/>
      <c r="H13" s="109">
        <f>COUNTIF(C13,"&gt;=0")</f>
        <v>1</v>
      </c>
      <c r="I13" s="27">
        <v>1</v>
      </c>
      <c r="J13" s="102"/>
      <c r="K13" s="103"/>
      <c r="L13" s="103"/>
      <c r="M13" s="103"/>
      <c r="N13" s="103"/>
      <c r="O13" s="103"/>
      <c r="P13" s="94"/>
      <c r="Q13" s="128"/>
      <c r="R13" s="128"/>
      <c r="S13" s="128"/>
      <c r="T13" s="128"/>
    </row>
    <row r="14" spans="1:20" ht="30" customHeight="1" x14ac:dyDescent="0.2">
      <c r="A14" s="20" t="s">
        <v>8</v>
      </c>
      <c r="B14" s="20" t="s">
        <v>9</v>
      </c>
      <c r="C14" s="386" t="s">
        <v>10</v>
      </c>
      <c r="D14" s="387"/>
      <c r="E14" s="387"/>
      <c r="F14" s="387"/>
      <c r="G14" s="136" t="s">
        <v>11</v>
      </c>
      <c r="H14" s="132"/>
      <c r="I14" s="133"/>
      <c r="J14" s="102"/>
      <c r="K14" s="103"/>
      <c r="L14" s="103"/>
      <c r="M14" s="103"/>
      <c r="N14" s="103"/>
      <c r="O14" s="103"/>
      <c r="P14" s="94"/>
      <c r="Q14" s="128"/>
      <c r="R14" s="128"/>
      <c r="S14" s="128"/>
      <c r="T14" s="128"/>
    </row>
    <row r="15" spans="1:20" ht="30" customHeight="1" x14ac:dyDescent="0.2">
      <c r="A15" s="137">
        <v>64</v>
      </c>
      <c r="B15" s="138" t="s">
        <v>114</v>
      </c>
      <c r="C15" s="379">
        <v>2</v>
      </c>
      <c r="D15" s="379"/>
      <c r="E15" s="379"/>
      <c r="F15" s="379"/>
      <c r="G15" s="140"/>
      <c r="H15" s="109">
        <f>COUNTIF(C15,"&gt;=0")</f>
        <v>1</v>
      </c>
      <c r="I15" s="27">
        <v>1</v>
      </c>
      <c r="J15" s="143" t="s">
        <v>18</v>
      </c>
      <c r="K15" s="144"/>
      <c r="L15" s="144"/>
      <c r="M15" s="144"/>
      <c r="N15" s="144"/>
      <c r="O15" s="144"/>
      <c r="P15" s="145"/>
      <c r="Q15" s="146"/>
      <c r="R15" s="146"/>
      <c r="S15" s="146"/>
      <c r="T15" s="146"/>
    </row>
    <row r="16" spans="1:20" ht="30" customHeight="1" x14ac:dyDescent="0.2">
      <c r="A16" s="137">
        <v>65</v>
      </c>
      <c r="B16" s="138" t="s">
        <v>115</v>
      </c>
      <c r="C16" s="379">
        <v>14</v>
      </c>
      <c r="D16" s="379"/>
      <c r="E16" s="379"/>
      <c r="F16" s="379"/>
      <c r="G16" s="140"/>
      <c r="H16" s="109">
        <f>COUNTIF(C16,"&gt;=0")</f>
        <v>1</v>
      </c>
      <c r="I16" s="27">
        <v>1</v>
      </c>
      <c r="J16" s="141" t="s">
        <v>18</v>
      </c>
      <c r="K16" s="144"/>
      <c r="L16" s="144"/>
      <c r="M16" s="144"/>
      <c r="N16" s="144"/>
      <c r="O16" s="144"/>
      <c r="P16" s="145"/>
      <c r="Q16" s="146"/>
      <c r="R16" s="146"/>
      <c r="S16" s="146"/>
      <c r="T16" s="146"/>
    </row>
    <row r="17" spans="1:20" ht="30" customHeight="1" x14ac:dyDescent="0.2">
      <c r="A17" s="137">
        <v>66</v>
      </c>
      <c r="B17" s="138" t="s">
        <v>116</v>
      </c>
      <c r="C17" s="379">
        <v>7</v>
      </c>
      <c r="D17" s="379"/>
      <c r="E17" s="379"/>
      <c r="F17" s="379"/>
      <c r="G17" s="140"/>
      <c r="H17" s="109">
        <f>COUNTIF(C17,"&gt;=0")</f>
        <v>1</v>
      </c>
      <c r="I17" s="27">
        <v>1</v>
      </c>
      <c r="J17" s="141" t="s">
        <v>18</v>
      </c>
      <c r="K17" s="144"/>
      <c r="L17" s="144"/>
      <c r="M17" s="144"/>
      <c r="N17" s="144"/>
      <c r="O17" s="144"/>
      <c r="P17" s="145"/>
      <c r="Q17" s="146"/>
      <c r="R17" s="146"/>
      <c r="S17" s="146"/>
      <c r="T17" s="146"/>
    </row>
    <row r="18" spans="1:20" ht="30" customHeight="1" x14ac:dyDescent="0.2">
      <c r="A18" s="137">
        <v>67</v>
      </c>
      <c r="B18" s="138" t="s">
        <v>117</v>
      </c>
      <c r="C18" s="379">
        <v>7</v>
      </c>
      <c r="D18" s="379"/>
      <c r="E18" s="379"/>
      <c r="F18" s="379"/>
      <c r="G18" s="140"/>
      <c r="H18" s="109">
        <f>COUNTIF(C18,"&gt;=0")</f>
        <v>1</v>
      </c>
      <c r="I18" s="27">
        <v>1</v>
      </c>
      <c r="J18" s="141" t="s">
        <v>18</v>
      </c>
      <c r="K18" s="144"/>
      <c r="L18" s="144"/>
      <c r="M18" s="144"/>
      <c r="N18" s="144"/>
      <c r="O18" s="144"/>
      <c r="P18" s="145"/>
      <c r="Q18" s="146"/>
      <c r="R18" s="146"/>
      <c r="S18" s="146"/>
      <c r="T18" s="146"/>
    </row>
    <row r="19" spans="1:20" ht="30" customHeight="1" x14ac:dyDescent="0.2">
      <c r="A19" s="137">
        <v>68</v>
      </c>
      <c r="B19" s="147" t="s">
        <v>118</v>
      </c>
      <c r="C19" s="65" t="s">
        <v>57</v>
      </c>
      <c r="D19" s="381"/>
      <c r="E19" s="381"/>
      <c r="F19" s="381"/>
      <c r="G19" s="140"/>
      <c r="H19" s="109">
        <f>IF(OR(C19="Selecione SIM ou NÃO",C19=""),0,1)</f>
        <v>1</v>
      </c>
      <c r="I19" s="27">
        <v>1</v>
      </c>
      <c r="J19" s="102"/>
      <c r="K19" s="103"/>
      <c r="L19" s="103"/>
      <c r="M19" s="103"/>
      <c r="N19" s="103"/>
      <c r="O19" s="103"/>
      <c r="P19" s="94"/>
      <c r="Q19" s="128"/>
      <c r="R19" s="128"/>
      <c r="S19" s="128"/>
      <c r="T19" s="128"/>
    </row>
    <row r="20" spans="1:20" ht="30" customHeight="1" x14ac:dyDescent="0.2">
      <c r="A20" s="137">
        <v>69</v>
      </c>
      <c r="B20" s="138" t="s">
        <v>119</v>
      </c>
      <c r="C20" s="379">
        <v>220</v>
      </c>
      <c r="D20" s="379"/>
      <c r="E20" s="379"/>
      <c r="F20" s="379"/>
      <c r="G20" s="140"/>
      <c r="H20" s="109">
        <f t="shared" ref="H20:H25" si="0">COUNTIF(C20,"&gt;=0")</f>
        <v>1</v>
      </c>
      <c r="I20" s="27">
        <v>1</v>
      </c>
      <c r="J20" s="141" t="s">
        <v>18</v>
      </c>
      <c r="K20" s="103"/>
      <c r="L20" s="103"/>
      <c r="M20" s="103"/>
      <c r="N20" s="103"/>
      <c r="O20" s="103"/>
      <c r="P20" s="94"/>
      <c r="Q20" s="128"/>
      <c r="R20" s="128"/>
      <c r="S20" s="128"/>
      <c r="T20" s="128"/>
    </row>
    <row r="21" spans="1:20" ht="30" customHeight="1" x14ac:dyDescent="0.2">
      <c r="A21" s="137">
        <v>70</v>
      </c>
      <c r="B21" s="138" t="s">
        <v>120</v>
      </c>
      <c r="C21" s="379">
        <v>650</v>
      </c>
      <c r="D21" s="379"/>
      <c r="E21" s="379"/>
      <c r="F21" s="379"/>
      <c r="G21" s="140"/>
      <c r="H21" s="109">
        <f t="shared" si="0"/>
        <v>1</v>
      </c>
      <c r="I21" s="27">
        <v>1</v>
      </c>
      <c r="J21" s="141" t="s">
        <v>18</v>
      </c>
      <c r="K21" s="103"/>
      <c r="L21" s="103"/>
      <c r="M21" s="103"/>
      <c r="N21" s="103"/>
      <c r="O21" s="103"/>
      <c r="P21" s="94"/>
      <c r="Q21" s="128"/>
      <c r="R21" s="128"/>
      <c r="S21" s="128"/>
      <c r="T21" s="128"/>
    </row>
    <row r="22" spans="1:20" ht="30" customHeight="1" x14ac:dyDescent="0.2">
      <c r="A22" s="137">
        <v>71</v>
      </c>
      <c r="B22" s="138" t="s">
        <v>121</v>
      </c>
      <c r="C22" s="379">
        <v>1289</v>
      </c>
      <c r="D22" s="379"/>
      <c r="E22" s="379"/>
      <c r="F22" s="379"/>
      <c r="G22" s="140"/>
      <c r="H22" s="109">
        <f t="shared" si="0"/>
        <v>1</v>
      </c>
      <c r="I22" s="27">
        <v>1</v>
      </c>
      <c r="J22" s="141" t="s">
        <v>18</v>
      </c>
      <c r="K22" s="103"/>
      <c r="L22" s="103"/>
      <c r="M22" s="103"/>
      <c r="N22" s="103"/>
      <c r="O22" s="103"/>
      <c r="P22" s="94"/>
      <c r="Q22" s="128"/>
      <c r="R22" s="128"/>
      <c r="S22" s="128"/>
      <c r="T22" s="128"/>
    </row>
    <row r="23" spans="1:20" ht="30" customHeight="1" x14ac:dyDescent="0.2">
      <c r="A23" s="137">
        <v>72</v>
      </c>
      <c r="B23" s="147" t="s">
        <v>122</v>
      </c>
      <c r="C23" s="379"/>
      <c r="D23" s="379"/>
      <c r="E23" s="379"/>
      <c r="F23" s="379"/>
      <c r="G23" s="140"/>
      <c r="H23" s="109">
        <f t="shared" si="0"/>
        <v>0</v>
      </c>
      <c r="I23" s="27">
        <v>1</v>
      </c>
      <c r="J23" s="141" t="s">
        <v>18</v>
      </c>
      <c r="K23" s="103"/>
      <c r="L23" s="103"/>
      <c r="M23" s="103"/>
      <c r="N23" s="103"/>
      <c r="O23" s="103"/>
      <c r="P23" s="94"/>
      <c r="Q23" s="128"/>
      <c r="R23" s="128"/>
      <c r="S23" s="128"/>
      <c r="T23" s="128"/>
    </row>
    <row r="24" spans="1:20" ht="30" customHeight="1" x14ac:dyDescent="0.2">
      <c r="A24" s="137">
        <v>73</v>
      </c>
      <c r="B24" s="138" t="s">
        <v>123</v>
      </c>
      <c r="C24" s="380"/>
      <c r="D24" s="380"/>
      <c r="E24" s="380"/>
      <c r="F24" s="380"/>
      <c r="G24" s="140"/>
      <c r="H24" s="109">
        <f t="shared" si="0"/>
        <v>0</v>
      </c>
      <c r="I24" s="27">
        <v>1</v>
      </c>
      <c r="J24" s="141" t="s">
        <v>18</v>
      </c>
      <c r="K24" s="103"/>
      <c r="L24" s="103"/>
      <c r="M24" s="103"/>
      <c r="N24" s="103"/>
      <c r="O24" s="103"/>
      <c r="P24" s="94"/>
      <c r="Q24" s="128"/>
      <c r="R24" s="128"/>
      <c r="S24" s="128"/>
      <c r="T24" s="128"/>
    </row>
    <row r="25" spans="1:20" ht="30" customHeight="1" x14ac:dyDescent="0.2">
      <c r="A25" s="137">
        <v>74</v>
      </c>
      <c r="B25" s="138" t="s">
        <v>124</v>
      </c>
      <c r="C25" s="379"/>
      <c r="D25" s="379"/>
      <c r="E25" s="379"/>
      <c r="F25" s="379"/>
      <c r="G25" s="140"/>
      <c r="H25" s="109">
        <f t="shared" si="0"/>
        <v>0</v>
      </c>
      <c r="I25" s="27">
        <v>1</v>
      </c>
      <c r="J25" s="141" t="s">
        <v>18</v>
      </c>
      <c r="K25" s="103"/>
      <c r="L25" s="103"/>
      <c r="M25" s="103"/>
      <c r="N25" s="103"/>
      <c r="O25" s="103"/>
      <c r="P25" s="94"/>
      <c r="Q25" s="128"/>
      <c r="R25" s="128"/>
      <c r="S25" s="128"/>
      <c r="T25" s="128"/>
    </row>
    <row r="26" spans="1:20" ht="67.5" customHeight="1" x14ac:dyDescent="0.2">
      <c r="A26" s="377" t="s">
        <v>125</v>
      </c>
      <c r="B26" s="378"/>
      <c r="C26" s="150" t="s">
        <v>126</v>
      </c>
      <c r="D26" s="150" t="s">
        <v>127</v>
      </c>
      <c r="E26" s="150" t="s">
        <v>128</v>
      </c>
      <c r="F26" s="150" t="s">
        <v>129</v>
      </c>
      <c r="G26" s="149" t="s">
        <v>11</v>
      </c>
      <c r="H26" s="151"/>
      <c r="I26" s="152"/>
      <c r="J26" s="102"/>
      <c r="K26" s="103"/>
      <c r="L26" s="103"/>
      <c r="M26" s="103"/>
      <c r="N26" s="103"/>
      <c r="O26" s="103"/>
      <c r="P26" s="94"/>
      <c r="Q26" s="128"/>
      <c r="R26" s="128"/>
      <c r="S26" s="128"/>
      <c r="T26" s="128"/>
    </row>
    <row r="27" spans="1:20" ht="30" customHeight="1" x14ac:dyDescent="0.2">
      <c r="A27" s="137">
        <v>75</v>
      </c>
      <c r="B27" s="138" t="s">
        <v>130</v>
      </c>
      <c r="C27" s="148">
        <v>3768</v>
      </c>
      <c r="D27" s="148"/>
      <c r="E27" s="148"/>
      <c r="F27" s="148">
        <v>3768</v>
      </c>
      <c r="G27" s="140" t="s">
        <v>131</v>
      </c>
      <c r="H27" s="109">
        <f>COUNTIF(C27:F27,"&gt;=0")</f>
        <v>2</v>
      </c>
      <c r="I27" s="27">
        <v>4</v>
      </c>
      <c r="J27" s="141" t="s">
        <v>132</v>
      </c>
      <c r="K27" s="103"/>
      <c r="L27" s="103"/>
      <c r="M27" s="103"/>
      <c r="N27" s="103"/>
      <c r="O27" s="103"/>
      <c r="P27" s="94"/>
      <c r="Q27" s="128"/>
      <c r="R27" s="128"/>
      <c r="S27" s="128"/>
      <c r="T27" s="128"/>
    </row>
    <row r="28" spans="1:20" ht="30" customHeight="1" x14ac:dyDescent="0.2">
      <c r="A28" s="137">
        <v>76</v>
      </c>
      <c r="B28" s="138" t="s">
        <v>133</v>
      </c>
      <c r="C28" s="148">
        <v>2666</v>
      </c>
      <c r="D28" s="148"/>
      <c r="E28" s="148"/>
      <c r="F28" s="148">
        <v>2666</v>
      </c>
      <c r="G28" s="140" t="s">
        <v>131</v>
      </c>
      <c r="H28" s="109">
        <f>COUNTIF(C28:F28,"&gt;=0")</f>
        <v>2</v>
      </c>
      <c r="I28" s="27">
        <v>4</v>
      </c>
      <c r="J28" s="141" t="s">
        <v>132</v>
      </c>
      <c r="K28" s="103"/>
      <c r="L28" s="103"/>
      <c r="M28" s="103"/>
      <c r="N28" s="103"/>
      <c r="O28" s="103"/>
      <c r="P28" s="94"/>
      <c r="Q28" s="128"/>
      <c r="R28" s="128"/>
      <c r="S28" s="128"/>
      <c r="T28" s="128"/>
    </row>
    <row r="29" spans="1:20" ht="30" customHeight="1" x14ac:dyDescent="0.2">
      <c r="A29" s="137">
        <v>77</v>
      </c>
      <c r="B29" s="138" t="s">
        <v>134</v>
      </c>
      <c r="C29" s="148">
        <v>2321</v>
      </c>
      <c r="D29" s="148"/>
      <c r="E29" s="148"/>
      <c r="F29" s="148">
        <v>2321</v>
      </c>
      <c r="G29" s="140" t="s">
        <v>131</v>
      </c>
      <c r="H29" s="109">
        <f>COUNTIF(C29:F29,"&gt;=0")</f>
        <v>2</v>
      </c>
      <c r="I29" s="27">
        <v>4</v>
      </c>
      <c r="J29" s="141" t="s">
        <v>132</v>
      </c>
      <c r="K29" s="103"/>
      <c r="L29" s="103"/>
      <c r="M29" s="103"/>
      <c r="N29" s="103"/>
      <c r="O29" s="103"/>
      <c r="P29" s="94"/>
      <c r="Q29" s="128"/>
      <c r="R29" s="128"/>
      <c r="S29" s="128"/>
      <c r="T29" s="128"/>
    </row>
    <row r="30" spans="1:20" ht="17.100000000000001" customHeight="1" x14ac:dyDescent="0.2">
      <c r="A30" s="114"/>
      <c r="B30" s="118"/>
      <c r="C30" s="118"/>
      <c r="D30" s="118"/>
      <c r="E30" s="118"/>
      <c r="F30" s="118"/>
      <c r="G30" s="153"/>
      <c r="H30" s="37">
        <f>SUM(H6:H29)</f>
        <v>21</v>
      </c>
      <c r="I30" s="37">
        <f>SUM(I6:I29)</f>
        <v>33</v>
      </c>
      <c r="J30" s="102"/>
      <c r="K30" s="103"/>
      <c r="L30" s="103"/>
      <c r="M30" s="103"/>
      <c r="N30" s="103"/>
      <c r="O30" s="103"/>
      <c r="P30" s="94"/>
      <c r="Q30" s="128"/>
      <c r="R30" s="128"/>
      <c r="S30" s="128"/>
      <c r="T30" s="128"/>
    </row>
    <row r="31" spans="1:20" ht="9" hidden="1" customHeight="1" x14ac:dyDescent="0.2">
      <c r="A31" s="79" t="s">
        <v>81</v>
      </c>
      <c r="B31" s="103"/>
      <c r="C31" s="103"/>
      <c r="D31" s="103"/>
      <c r="E31" s="103"/>
      <c r="F31" s="103"/>
      <c r="G31" s="103"/>
      <c r="H31" s="118"/>
      <c r="I31" s="118"/>
      <c r="J31" s="103"/>
      <c r="K31" s="103"/>
      <c r="L31" s="103"/>
      <c r="M31" s="103"/>
      <c r="N31" s="103"/>
      <c r="O31" s="103"/>
      <c r="P31" s="94"/>
      <c r="Q31" s="128"/>
      <c r="R31" s="128"/>
      <c r="S31" s="128"/>
      <c r="T31" s="128"/>
    </row>
    <row r="32" spans="1:20" ht="9" hidden="1" customHeight="1" x14ac:dyDescent="0.2">
      <c r="A32" s="154" t="s">
        <v>57</v>
      </c>
      <c r="B32" s="103"/>
      <c r="C32" s="103"/>
      <c r="D32" s="103"/>
      <c r="E32" s="103"/>
      <c r="F32" s="103"/>
      <c r="G32" s="103"/>
      <c r="H32" s="103"/>
      <c r="I32" s="103"/>
      <c r="J32" s="103"/>
      <c r="K32" s="103"/>
      <c r="L32" s="103"/>
      <c r="M32" s="103"/>
      <c r="N32" s="103"/>
      <c r="O32" s="103"/>
      <c r="P32" s="94"/>
      <c r="Q32" s="128"/>
      <c r="R32" s="128"/>
      <c r="S32" s="128"/>
      <c r="T32" s="128"/>
    </row>
    <row r="33" spans="1:20" ht="9" hidden="1" customHeight="1" x14ac:dyDescent="0.2">
      <c r="A33" s="155" t="s">
        <v>82</v>
      </c>
      <c r="B33" s="103"/>
      <c r="C33" s="103"/>
      <c r="D33" s="103"/>
      <c r="E33" s="103"/>
      <c r="F33" s="103"/>
      <c r="G33" s="103"/>
      <c r="H33" s="103"/>
      <c r="I33" s="103"/>
      <c r="J33" s="103"/>
      <c r="K33" s="103"/>
      <c r="L33" s="103"/>
      <c r="M33" s="103"/>
      <c r="N33" s="103"/>
      <c r="O33" s="103"/>
      <c r="P33" s="94"/>
      <c r="Q33" s="128"/>
      <c r="R33" s="128"/>
      <c r="S33" s="128"/>
      <c r="T33" s="128"/>
    </row>
    <row r="34" spans="1:20" ht="9" hidden="1" customHeight="1" x14ac:dyDescent="0.2">
      <c r="A34" s="156"/>
      <c r="B34" s="103"/>
      <c r="C34" s="103"/>
      <c r="D34" s="103"/>
      <c r="E34" s="103"/>
      <c r="F34" s="103"/>
      <c r="G34" s="103"/>
      <c r="H34" s="103"/>
      <c r="I34" s="103"/>
      <c r="J34" s="103"/>
      <c r="K34" s="103"/>
      <c r="L34" s="103"/>
      <c r="M34" s="103"/>
      <c r="N34" s="103"/>
      <c r="O34" s="103"/>
      <c r="P34" s="94"/>
      <c r="Q34" s="128"/>
      <c r="R34" s="128"/>
      <c r="S34" s="128"/>
      <c r="T34" s="128"/>
    </row>
    <row r="35" spans="1:20" ht="9" hidden="1" customHeight="1" x14ac:dyDescent="0.2">
      <c r="A35" s="157" t="s">
        <v>135</v>
      </c>
      <c r="B35" s="103"/>
      <c r="C35" s="103"/>
      <c r="D35" s="103"/>
      <c r="E35" s="103"/>
      <c r="F35" s="103"/>
      <c r="G35" s="103"/>
      <c r="H35" s="103"/>
      <c r="I35" s="103"/>
      <c r="J35" s="103"/>
      <c r="K35" s="103"/>
      <c r="L35" s="103"/>
      <c r="M35" s="103"/>
      <c r="N35" s="103"/>
      <c r="O35" s="103"/>
      <c r="P35" s="94"/>
      <c r="Q35" s="128"/>
      <c r="R35" s="128"/>
      <c r="S35" s="128"/>
      <c r="T35" s="128"/>
    </row>
    <row r="36" spans="1:20" ht="13.7" customHeight="1" x14ac:dyDescent="0.2">
      <c r="A36" s="117"/>
      <c r="B36" s="103"/>
      <c r="C36" s="103"/>
      <c r="D36" s="103"/>
      <c r="E36" s="103"/>
      <c r="F36" s="103"/>
      <c r="G36" s="103"/>
      <c r="H36" s="103"/>
      <c r="I36" s="103"/>
      <c r="J36" s="103"/>
      <c r="K36" s="103"/>
      <c r="L36" s="103"/>
      <c r="M36" s="103"/>
      <c r="N36" s="103"/>
      <c r="O36" s="103"/>
      <c r="P36" s="94"/>
      <c r="Q36" s="128"/>
      <c r="R36" s="128"/>
      <c r="S36" s="128"/>
      <c r="T36" s="128"/>
    </row>
    <row r="37" spans="1:20" ht="13.7" customHeight="1" x14ac:dyDescent="0.2">
      <c r="A37" s="117"/>
      <c r="B37" s="103"/>
      <c r="C37" s="103"/>
      <c r="D37" s="103"/>
      <c r="E37" s="103"/>
      <c r="F37" s="103"/>
      <c r="G37" s="103"/>
      <c r="H37" s="103"/>
      <c r="I37" s="103"/>
      <c r="J37" s="103"/>
      <c r="K37" s="103"/>
      <c r="L37" s="103"/>
      <c r="M37" s="103"/>
      <c r="N37" s="103"/>
      <c r="O37" s="103"/>
      <c r="P37" s="94"/>
      <c r="Q37" s="128"/>
      <c r="R37" s="128"/>
      <c r="S37" s="128"/>
      <c r="T37" s="128"/>
    </row>
    <row r="38" spans="1:20" ht="15.75" customHeight="1" x14ac:dyDescent="0.2">
      <c r="A38" s="117"/>
      <c r="B38" s="103"/>
      <c r="C38" s="103"/>
      <c r="D38" s="103"/>
      <c r="E38" s="103"/>
      <c r="F38" s="103"/>
      <c r="G38" s="103"/>
      <c r="H38" s="103"/>
      <c r="I38" s="103"/>
      <c r="J38" s="103"/>
      <c r="K38" s="103"/>
      <c r="L38" s="103"/>
      <c r="M38" s="103"/>
      <c r="N38" s="103"/>
      <c r="O38" s="103"/>
      <c r="P38" s="94"/>
      <c r="Q38" s="128"/>
      <c r="R38" s="128"/>
      <c r="S38" s="128"/>
      <c r="T38" s="128"/>
    </row>
    <row r="39" spans="1:20" ht="15.75" customHeight="1" x14ac:dyDescent="0.2">
      <c r="A39" s="117"/>
      <c r="B39" s="103"/>
      <c r="C39" s="103"/>
      <c r="D39" s="103"/>
      <c r="E39" s="103"/>
      <c r="F39" s="103"/>
      <c r="G39" s="103"/>
      <c r="H39" s="103"/>
      <c r="I39" s="103"/>
      <c r="J39" s="103"/>
      <c r="K39" s="103"/>
      <c r="L39" s="103"/>
      <c r="M39" s="103"/>
      <c r="N39" s="103"/>
      <c r="O39" s="103"/>
      <c r="P39" s="94"/>
      <c r="Q39" s="128"/>
      <c r="R39" s="128"/>
      <c r="S39" s="128"/>
      <c r="T39" s="128"/>
    </row>
    <row r="40" spans="1:20" ht="15.75" customHeight="1" x14ac:dyDescent="0.2">
      <c r="A40" s="117"/>
      <c r="B40" s="103"/>
      <c r="C40" s="103"/>
      <c r="D40" s="103"/>
      <c r="E40" s="103"/>
      <c r="F40" s="103"/>
      <c r="G40" s="103"/>
      <c r="H40" s="103"/>
      <c r="I40" s="103"/>
      <c r="J40" s="103"/>
      <c r="K40" s="103"/>
      <c r="L40" s="103"/>
      <c r="M40" s="103"/>
      <c r="N40" s="103"/>
      <c r="O40" s="103"/>
      <c r="P40" s="94"/>
      <c r="Q40" s="128"/>
      <c r="R40" s="128"/>
      <c r="S40" s="128"/>
      <c r="T40" s="128"/>
    </row>
    <row r="41" spans="1:20" ht="15.75" customHeight="1" x14ac:dyDescent="0.2">
      <c r="A41" s="117"/>
      <c r="B41" s="103"/>
      <c r="C41" s="103"/>
      <c r="D41" s="103"/>
      <c r="E41" s="103"/>
      <c r="F41" s="103"/>
      <c r="G41" s="103"/>
      <c r="H41" s="103"/>
      <c r="I41" s="103"/>
      <c r="J41" s="103"/>
      <c r="K41" s="103"/>
      <c r="L41" s="103"/>
      <c r="M41" s="103"/>
      <c r="N41" s="103"/>
      <c r="O41" s="103"/>
      <c r="P41" s="94"/>
      <c r="Q41" s="128"/>
      <c r="R41" s="128"/>
      <c r="S41" s="128"/>
      <c r="T41" s="128"/>
    </row>
    <row r="42" spans="1:20" ht="15.75" customHeight="1" x14ac:dyDescent="0.2">
      <c r="A42" s="117"/>
      <c r="B42" s="103"/>
      <c r="C42" s="103"/>
      <c r="D42" s="103"/>
      <c r="E42" s="103"/>
      <c r="F42" s="103"/>
      <c r="G42" s="103"/>
      <c r="H42" s="103"/>
      <c r="I42" s="103"/>
      <c r="J42" s="103"/>
      <c r="K42" s="103"/>
      <c r="L42" s="103"/>
      <c r="M42" s="103"/>
      <c r="N42" s="103"/>
      <c r="O42" s="103"/>
      <c r="P42" s="94"/>
      <c r="Q42" s="128"/>
      <c r="R42" s="128"/>
      <c r="S42" s="128"/>
      <c r="T42" s="128"/>
    </row>
    <row r="43" spans="1:20" ht="15.75" customHeight="1" x14ac:dyDescent="0.2">
      <c r="A43" s="117"/>
      <c r="B43" s="103"/>
      <c r="C43" s="103"/>
      <c r="D43" s="103"/>
      <c r="E43" s="103"/>
      <c r="F43" s="103"/>
      <c r="G43" s="103"/>
      <c r="H43" s="103"/>
      <c r="I43" s="103"/>
      <c r="J43" s="103"/>
      <c r="K43" s="103"/>
      <c r="L43" s="103"/>
      <c r="M43" s="103"/>
      <c r="N43" s="103"/>
      <c r="O43" s="103"/>
      <c r="P43" s="94"/>
      <c r="Q43" s="128"/>
      <c r="R43" s="128"/>
      <c r="S43" s="128"/>
      <c r="T43" s="128"/>
    </row>
    <row r="44" spans="1:20" ht="15.75" customHeight="1" x14ac:dyDescent="0.2">
      <c r="A44" s="117"/>
      <c r="B44" s="103"/>
      <c r="C44" s="103"/>
      <c r="D44" s="103"/>
      <c r="E44" s="103"/>
      <c r="F44" s="103"/>
      <c r="G44" s="103"/>
      <c r="H44" s="103"/>
      <c r="I44" s="103"/>
      <c r="J44" s="103"/>
      <c r="K44" s="103"/>
      <c r="L44" s="103"/>
      <c r="M44" s="103"/>
      <c r="N44" s="103"/>
      <c r="O44" s="103"/>
      <c r="P44" s="94"/>
      <c r="Q44" s="128"/>
      <c r="R44" s="128"/>
      <c r="S44" s="128"/>
      <c r="T44" s="128"/>
    </row>
    <row r="45" spans="1:20" ht="15.75" customHeight="1" x14ac:dyDescent="0.2">
      <c r="A45" s="117"/>
      <c r="B45" s="103"/>
      <c r="C45" s="103"/>
      <c r="D45" s="103"/>
      <c r="E45" s="103"/>
      <c r="F45" s="103"/>
      <c r="G45" s="103"/>
      <c r="H45" s="103"/>
      <c r="I45" s="103"/>
      <c r="J45" s="103"/>
      <c r="K45" s="103"/>
      <c r="L45" s="103"/>
      <c r="M45" s="103"/>
      <c r="N45" s="103"/>
      <c r="O45" s="103"/>
      <c r="P45" s="94"/>
      <c r="Q45" s="128"/>
      <c r="R45" s="128"/>
      <c r="S45" s="128"/>
      <c r="T45" s="128"/>
    </row>
    <row r="46" spans="1:20" ht="15.75" customHeight="1" x14ac:dyDescent="0.2">
      <c r="A46" s="117"/>
      <c r="B46" s="103"/>
      <c r="C46" s="103"/>
      <c r="D46" s="103"/>
      <c r="E46" s="103"/>
      <c r="F46" s="103"/>
      <c r="G46" s="103"/>
      <c r="H46" s="103"/>
      <c r="I46" s="103"/>
      <c r="J46" s="103"/>
      <c r="K46" s="103"/>
      <c r="L46" s="103"/>
      <c r="M46" s="103"/>
      <c r="N46" s="103"/>
      <c r="O46" s="103"/>
      <c r="P46" s="94"/>
      <c r="Q46" s="128"/>
      <c r="R46" s="128"/>
      <c r="S46" s="128"/>
      <c r="T46" s="128"/>
    </row>
    <row r="47" spans="1:20" ht="15.75" customHeight="1" x14ac:dyDescent="0.2">
      <c r="A47" s="117"/>
      <c r="B47" s="103"/>
      <c r="C47" s="103"/>
      <c r="D47" s="103"/>
      <c r="E47" s="103"/>
      <c r="F47" s="103"/>
      <c r="G47" s="103"/>
      <c r="H47" s="103"/>
      <c r="I47" s="103"/>
      <c r="J47" s="103"/>
      <c r="K47" s="103"/>
      <c r="L47" s="103"/>
      <c r="M47" s="103"/>
      <c r="N47" s="103"/>
      <c r="O47" s="103"/>
      <c r="P47" s="94"/>
      <c r="Q47" s="128"/>
      <c r="R47" s="128"/>
      <c r="S47" s="128"/>
      <c r="T47" s="128"/>
    </row>
    <row r="48" spans="1:20" ht="15.75" customHeight="1" x14ac:dyDescent="0.2">
      <c r="A48" s="117"/>
      <c r="B48" s="103"/>
      <c r="C48" s="103"/>
      <c r="D48" s="103"/>
      <c r="E48" s="103"/>
      <c r="F48" s="103"/>
      <c r="G48" s="103"/>
      <c r="H48" s="103"/>
      <c r="I48" s="103"/>
      <c r="J48" s="103"/>
      <c r="K48" s="103"/>
      <c r="L48" s="103"/>
      <c r="M48" s="103"/>
      <c r="N48" s="103"/>
      <c r="O48" s="103"/>
      <c r="P48" s="94"/>
      <c r="Q48" s="128"/>
      <c r="R48" s="128"/>
      <c r="S48" s="128"/>
      <c r="T48" s="128"/>
    </row>
    <row r="49" spans="1:20" ht="15.75" customHeight="1" x14ac:dyDescent="0.2">
      <c r="A49" s="117"/>
      <c r="B49" s="103"/>
      <c r="C49" s="103"/>
      <c r="D49" s="103"/>
      <c r="E49" s="103"/>
      <c r="F49" s="103"/>
      <c r="G49" s="103"/>
      <c r="H49" s="103"/>
      <c r="I49" s="103"/>
      <c r="J49" s="103"/>
      <c r="K49" s="103"/>
      <c r="L49" s="103"/>
      <c r="M49" s="103"/>
      <c r="N49" s="103"/>
      <c r="O49" s="103"/>
      <c r="P49" s="94"/>
      <c r="Q49" s="128"/>
      <c r="R49" s="128"/>
      <c r="S49" s="128"/>
      <c r="T49" s="128"/>
    </row>
    <row r="50" spans="1:20" ht="15.75" customHeight="1" x14ac:dyDescent="0.2">
      <c r="A50" s="117"/>
      <c r="B50" s="103"/>
      <c r="C50" s="103"/>
      <c r="D50" s="103"/>
      <c r="E50" s="103"/>
      <c r="F50" s="103"/>
      <c r="G50" s="103"/>
      <c r="H50" s="103"/>
      <c r="I50" s="103"/>
      <c r="J50" s="103"/>
      <c r="K50" s="103"/>
      <c r="L50" s="103"/>
      <c r="M50" s="103"/>
      <c r="N50" s="103"/>
      <c r="O50" s="103"/>
      <c r="P50" s="94"/>
      <c r="Q50" s="128"/>
      <c r="R50" s="128"/>
      <c r="S50" s="128"/>
      <c r="T50" s="128"/>
    </row>
    <row r="51" spans="1:20" ht="15.75" customHeight="1" x14ac:dyDescent="0.2">
      <c r="A51" s="117"/>
      <c r="B51" s="103"/>
      <c r="C51" s="103"/>
      <c r="D51" s="103"/>
      <c r="E51" s="103"/>
      <c r="F51" s="103"/>
      <c r="G51" s="103"/>
      <c r="H51" s="103"/>
      <c r="I51" s="125"/>
      <c r="J51" s="158"/>
      <c r="K51" s="125"/>
      <c r="L51" s="158"/>
      <c r="M51" s="158"/>
      <c r="N51" s="158"/>
      <c r="O51" s="158"/>
      <c r="P51" s="128"/>
      <c r="Q51" s="128"/>
      <c r="R51" s="128"/>
      <c r="S51" s="128"/>
      <c r="T51" s="128"/>
    </row>
    <row r="52" spans="1:20" ht="15.75" customHeight="1" x14ac:dyDescent="0.2">
      <c r="A52" s="117"/>
      <c r="B52" s="103"/>
      <c r="C52" s="103"/>
      <c r="D52" s="103"/>
      <c r="E52" s="103"/>
      <c r="F52" s="103"/>
      <c r="G52" s="103"/>
      <c r="H52" s="103"/>
      <c r="I52" s="94"/>
      <c r="J52" s="128"/>
      <c r="K52" s="94"/>
      <c r="L52" s="128"/>
      <c r="M52" s="128"/>
      <c r="N52" s="128"/>
      <c r="O52" s="128"/>
      <c r="P52" s="128"/>
      <c r="Q52" s="128"/>
      <c r="R52" s="128"/>
      <c r="S52" s="128"/>
      <c r="T52" s="128"/>
    </row>
    <row r="53" spans="1:20" ht="15.75" customHeight="1" x14ac:dyDescent="0.2">
      <c r="A53" s="117"/>
      <c r="B53" s="103"/>
      <c r="C53" s="103"/>
      <c r="D53" s="103"/>
      <c r="E53" s="103"/>
      <c r="F53" s="103"/>
      <c r="G53" s="103"/>
      <c r="H53" s="103"/>
      <c r="I53" s="94"/>
      <c r="J53" s="128"/>
      <c r="K53" s="94"/>
      <c r="L53" s="128"/>
      <c r="M53" s="128"/>
      <c r="N53" s="128"/>
      <c r="O53" s="128"/>
      <c r="P53" s="128"/>
      <c r="Q53" s="128"/>
      <c r="R53" s="128"/>
      <c r="S53" s="128"/>
      <c r="T53" s="128"/>
    </row>
    <row r="54" spans="1:20" ht="15.75" customHeight="1" x14ac:dyDescent="0.2">
      <c r="A54" s="117"/>
      <c r="B54" s="103"/>
      <c r="C54" s="103"/>
      <c r="D54" s="103"/>
      <c r="E54" s="103"/>
      <c r="F54" s="103"/>
      <c r="G54" s="103"/>
      <c r="H54" s="103"/>
      <c r="I54" s="94"/>
      <c r="J54" s="128"/>
      <c r="K54" s="94"/>
      <c r="L54" s="128"/>
      <c r="M54" s="128"/>
      <c r="N54" s="128"/>
      <c r="O54" s="128"/>
      <c r="P54" s="128"/>
      <c r="Q54" s="128"/>
      <c r="R54" s="128"/>
      <c r="S54" s="128"/>
      <c r="T54" s="128"/>
    </row>
    <row r="55" spans="1:20" ht="15.75" customHeight="1" x14ac:dyDescent="0.2">
      <c r="A55" s="117"/>
      <c r="B55" s="103"/>
      <c r="C55" s="103"/>
      <c r="D55" s="103"/>
      <c r="E55" s="103"/>
      <c r="F55" s="103"/>
      <c r="G55" s="103"/>
      <c r="H55" s="103"/>
      <c r="I55" s="94"/>
      <c r="J55" s="128"/>
      <c r="K55" s="94"/>
      <c r="L55" s="128"/>
      <c r="M55" s="128"/>
      <c r="N55" s="128"/>
      <c r="O55" s="128"/>
      <c r="P55" s="128"/>
      <c r="Q55" s="128"/>
      <c r="R55" s="128"/>
      <c r="S55" s="128"/>
      <c r="T55" s="128"/>
    </row>
    <row r="56" spans="1:20" ht="15.75" customHeight="1" x14ac:dyDescent="0.2">
      <c r="A56" s="117"/>
      <c r="B56" s="103"/>
      <c r="C56" s="103"/>
      <c r="D56" s="103"/>
      <c r="E56" s="103"/>
      <c r="F56" s="103"/>
      <c r="G56" s="103"/>
      <c r="H56" s="103"/>
      <c r="I56" s="94"/>
      <c r="J56" s="128"/>
      <c r="K56" s="94"/>
      <c r="L56" s="128"/>
      <c r="M56" s="128"/>
      <c r="N56" s="128"/>
      <c r="O56" s="128"/>
      <c r="P56" s="128"/>
      <c r="Q56" s="128"/>
      <c r="R56" s="128"/>
      <c r="S56" s="128"/>
      <c r="T56" s="128"/>
    </row>
    <row r="57" spans="1:20" ht="15.75" customHeight="1" x14ac:dyDescent="0.2">
      <c r="A57" s="122"/>
      <c r="B57" s="123"/>
      <c r="C57" s="123"/>
      <c r="D57" s="123"/>
      <c r="E57" s="123"/>
      <c r="F57" s="123"/>
      <c r="G57" s="123"/>
      <c r="H57" s="123"/>
      <c r="I57" s="94"/>
      <c r="J57" s="128"/>
      <c r="K57" s="94"/>
      <c r="L57" s="128"/>
      <c r="M57" s="128"/>
      <c r="N57" s="128"/>
      <c r="O57" s="128"/>
      <c r="P57" s="128"/>
      <c r="Q57" s="128"/>
      <c r="R57" s="128"/>
      <c r="S57" s="128"/>
      <c r="T57" s="128"/>
    </row>
  </sheetData>
  <mergeCells count="26">
    <mergeCell ref="A2:G2"/>
    <mergeCell ref="A4:G4"/>
    <mergeCell ref="A1:F1"/>
    <mergeCell ref="C20:F20"/>
    <mergeCell ref="C14:F14"/>
    <mergeCell ref="A3:G3"/>
    <mergeCell ref="C5:F5"/>
    <mergeCell ref="C13:F13"/>
    <mergeCell ref="D7:F7"/>
    <mergeCell ref="D8:F8"/>
    <mergeCell ref="D9:F9"/>
    <mergeCell ref="C15:F15"/>
    <mergeCell ref="I7:I9"/>
    <mergeCell ref="A7:A9"/>
    <mergeCell ref="B7:B9"/>
    <mergeCell ref="H7:H9"/>
    <mergeCell ref="A26:B26"/>
    <mergeCell ref="C23:F23"/>
    <mergeCell ref="C24:F24"/>
    <mergeCell ref="C25:F25"/>
    <mergeCell ref="C21:F21"/>
    <mergeCell ref="C16:F16"/>
    <mergeCell ref="C17:F17"/>
    <mergeCell ref="C18:F18"/>
    <mergeCell ref="C22:F22"/>
    <mergeCell ref="D19:F19"/>
  </mergeCells>
  <dataValidations count="2">
    <dataValidation type="list" allowBlank="1" showInputMessage="1" showErrorMessage="1" sqref="C9">
      <formula1>"X"</formula1>
    </dataValidation>
    <dataValidation type="list" allowBlank="1" showInputMessage="1" showErrorMessage="1" sqref="C19">
      <formula1>"Selecione SIM ou NÃO,SIM,NÃO"</formula1>
    </dataValidation>
  </dataValidations>
  <pageMargins left="0.51181100000000002" right="0.51181100000000002" top="0.78740200000000005" bottom="0.78740200000000005" header="0.31496099999999999" footer="0.31496099999999999"/>
  <pageSetup orientation="portrait"/>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8"/>
  <sheetViews>
    <sheetView showGridLines="0" topLeftCell="A2" workbookViewId="0"/>
  </sheetViews>
  <sheetFormatPr defaultColWidth="14.42578125" defaultRowHeight="15.75" customHeight="1" x14ac:dyDescent="0.2"/>
  <cols>
    <col min="1" max="1" width="14.42578125" style="159" customWidth="1"/>
    <col min="2" max="2" width="34.7109375" style="159" customWidth="1"/>
    <col min="3" max="3" width="43.85546875" style="159" customWidth="1"/>
    <col min="4" max="4" width="15.42578125" style="159" customWidth="1"/>
    <col min="5" max="5" width="15" style="159" customWidth="1"/>
    <col min="6" max="6" width="81" style="159" customWidth="1"/>
    <col min="7" max="7" width="7.85546875" style="159" customWidth="1"/>
    <col min="8" max="8" width="9.28515625" style="159" customWidth="1"/>
    <col min="9" max="9" width="6.28515625" style="159" customWidth="1"/>
    <col min="10" max="28" width="14.42578125" style="159" customWidth="1"/>
    <col min="29" max="16384" width="14.42578125" style="159"/>
  </cols>
  <sheetData>
    <row r="1" spans="1:27" ht="33" hidden="1" customHeight="1" x14ac:dyDescent="0.2">
      <c r="A1" s="357" t="s">
        <v>48</v>
      </c>
      <c r="B1" s="358"/>
      <c r="C1" s="358"/>
      <c r="D1" s="358"/>
      <c r="E1" s="358"/>
      <c r="F1" s="91"/>
      <c r="G1" s="92"/>
      <c r="H1" s="92"/>
      <c r="I1" s="92"/>
      <c r="J1" s="92"/>
      <c r="K1" s="92"/>
      <c r="L1" s="92"/>
      <c r="M1" s="92"/>
      <c r="N1" s="92"/>
      <c r="O1" s="92"/>
      <c r="P1" s="92"/>
      <c r="Q1" s="92"/>
      <c r="R1" s="92"/>
      <c r="S1" s="92"/>
      <c r="T1" s="92"/>
      <c r="U1" s="92"/>
      <c r="V1" s="92"/>
      <c r="W1" s="92"/>
      <c r="X1" s="92"/>
      <c r="Y1" s="92"/>
      <c r="Z1" s="92"/>
      <c r="AA1" s="94"/>
    </row>
    <row r="2" spans="1:27" ht="141.75" customHeight="1" x14ac:dyDescent="0.2">
      <c r="A2" s="382" t="s">
        <v>49</v>
      </c>
      <c r="B2" s="340"/>
      <c r="C2" s="340"/>
      <c r="D2" s="340"/>
      <c r="E2" s="340"/>
      <c r="F2" s="340"/>
      <c r="G2" s="95"/>
      <c r="H2" s="95"/>
      <c r="I2" s="95"/>
      <c r="J2" s="96"/>
      <c r="K2" s="96"/>
      <c r="L2" s="96"/>
      <c r="M2" s="96"/>
      <c r="N2" s="96"/>
      <c r="O2" s="96"/>
      <c r="P2" s="96"/>
      <c r="Q2" s="96"/>
      <c r="R2" s="96"/>
      <c r="S2" s="96"/>
      <c r="T2" s="96"/>
      <c r="U2" s="96"/>
      <c r="V2" s="96"/>
      <c r="W2" s="96"/>
      <c r="X2" s="96"/>
      <c r="Y2" s="96"/>
      <c r="Z2" s="96"/>
      <c r="AA2" s="97"/>
    </row>
    <row r="3" spans="1:27" ht="27.75" customHeight="1" x14ac:dyDescent="0.2">
      <c r="A3" s="365" t="s">
        <v>137</v>
      </c>
      <c r="B3" s="366"/>
      <c r="C3" s="366"/>
      <c r="D3" s="366"/>
      <c r="E3" s="366"/>
      <c r="F3" s="366"/>
      <c r="G3" s="160"/>
      <c r="H3" s="161"/>
      <c r="I3" s="161"/>
      <c r="J3" s="103"/>
      <c r="K3" s="103"/>
      <c r="L3" s="103"/>
      <c r="M3" s="103"/>
      <c r="N3" s="103"/>
      <c r="O3" s="103"/>
      <c r="P3" s="103"/>
      <c r="Q3" s="103"/>
      <c r="R3" s="103"/>
      <c r="S3" s="103"/>
      <c r="T3" s="103"/>
      <c r="U3" s="103"/>
      <c r="V3" s="103"/>
      <c r="W3" s="103"/>
      <c r="X3" s="103"/>
      <c r="Y3" s="103"/>
      <c r="Z3" s="103"/>
      <c r="AA3" s="104"/>
    </row>
    <row r="4" spans="1:27" ht="22.5" customHeight="1" x14ac:dyDescent="0.2">
      <c r="A4" s="20" t="s">
        <v>8</v>
      </c>
      <c r="B4" s="399" t="s">
        <v>9</v>
      </c>
      <c r="C4" s="401"/>
      <c r="D4" s="408" t="s">
        <v>51</v>
      </c>
      <c r="E4" s="410"/>
      <c r="F4" s="19" t="s">
        <v>11</v>
      </c>
      <c r="G4" s="415"/>
      <c r="H4" s="409"/>
      <c r="I4" s="410"/>
      <c r="J4" s="102"/>
      <c r="K4" s="103"/>
      <c r="L4" s="103"/>
      <c r="M4" s="103"/>
      <c r="N4" s="103"/>
      <c r="O4" s="103"/>
      <c r="P4" s="103"/>
      <c r="Q4" s="103"/>
      <c r="R4" s="103"/>
      <c r="S4" s="103"/>
      <c r="T4" s="103"/>
      <c r="U4" s="103"/>
      <c r="V4" s="103"/>
      <c r="W4" s="103"/>
      <c r="X4" s="103"/>
      <c r="Y4" s="103"/>
      <c r="Z4" s="103"/>
      <c r="AA4" s="104"/>
    </row>
    <row r="5" spans="1:27" ht="22.5" customHeight="1" x14ac:dyDescent="0.2">
      <c r="A5" s="408" t="s">
        <v>138</v>
      </c>
      <c r="B5" s="409"/>
      <c r="C5" s="409"/>
      <c r="D5" s="409"/>
      <c r="E5" s="409"/>
      <c r="F5" s="410"/>
      <c r="G5" s="20" t="s">
        <v>12</v>
      </c>
      <c r="H5" s="20" t="s">
        <v>13</v>
      </c>
      <c r="I5" s="54" t="s">
        <v>139</v>
      </c>
      <c r="J5" s="102"/>
      <c r="K5" s="103"/>
      <c r="L5" s="103"/>
      <c r="M5" s="103"/>
      <c r="N5" s="103"/>
      <c r="O5" s="103"/>
      <c r="P5" s="103"/>
      <c r="Q5" s="103"/>
      <c r="R5" s="103"/>
      <c r="S5" s="103"/>
      <c r="T5" s="103"/>
      <c r="U5" s="103"/>
      <c r="V5" s="103"/>
      <c r="W5" s="103"/>
      <c r="X5" s="103"/>
      <c r="Y5" s="103"/>
      <c r="Z5" s="103"/>
      <c r="AA5" s="104"/>
    </row>
    <row r="6" spans="1:27" ht="22.5" customHeight="1" x14ac:dyDescent="0.2">
      <c r="A6" s="137">
        <v>78</v>
      </c>
      <c r="B6" s="411" t="s">
        <v>140</v>
      </c>
      <c r="C6" s="412"/>
      <c r="D6" s="413">
        <v>663</v>
      </c>
      <c r="E6" s="414"/>
      <c r="F6" s="25"/>
      <c r="G6" s="162">
        <f>COUNTIF(D6,"&gt;0")</f>
        <v>1</v>
      </c>
      <c r="H6" s="27">
        <v>1</v>
      </c>
      <c r="I6" s="163" t="s">
        <v>141</v>
      </c>
      <c r="J6" s="102"/>
      <c r="K6" s="103"/>
      <c r="L6" s="103"/>
      <c r="M6" s="103"/>
      <c r="N6" s="103"/>
      <c r="O6" s="103"/>
      <c r="P6" s="103"/>
      <c r="Q6" s="103"/>
      <c r="R6" s="103"/>
      <c r="S6" s="103"/>
      <c r="T6" s="103"/>
      <c r="U6" s="103"/>
      <c r="V6" s="103"/>
      <c r="W6" s="103"/>
      <c r="X6" s="103"/>
      <c r="Y6" s="103"/>
      <c r="Z6" s="103"/>
      <c r="AA6" s="104"/>
    </row>
    <row r="7" spans="1:27" ht="22.5" customHeight="1" x14ac:dyDescent="0.2">
      <c r="A7" s="137">
        <v>79</v>
      </c>
      <c r="B7" s="411" t="s">
        <v>142</v>
      </c>
      <c r="C7" s="412"/>
      <c r="D7" s="413">
        <v>318</v>
      </c>
      <c r="E7" s="414"/>
      <c r="F7" s="25"/>
      <c r="G7" s="162">
        <f>COUNTIF(D7,"&gt;=0")</f>
        <v>1</v>
      </c>
      <c r="H7" s="27">
        <v>1</v>
      </c>
      <c r="I7" s="163" t="s">
        <v>22</v>
      </c>
      <c r="J7" s="102"/>
      <c r="K7" s="103"/>
      <c r="L7" s="103"/>
      <c r="M7" s="103"/>
      <c r="N7" s="103"/>
      <c r="O7" s="103"/>
      <c r="P7" s="103"/>
      <c r="Q7" s="103"/>
      <c r="R7" s="103"/>
      <c r="S7" s="103"/>
      <c r="T7" s="103"/>
      <c r="U7" s="103"/>
      <c r="V7" s="103"/>
      <c r="W7" s="103"/>
      <c r="X7" s="103"/>
      <c r="Y7" s="103"/>
      <c r="Z7" s="103"/>
      <c r="AA7" s="104"/>
    </row>
    <row r="8" spans="1:27" ht="22.5" customHeight="1" x14ac:dyDescent="0.2">
      <c r="A8" s="137">
        <v>80</v>
      </c>
      <c r="B8" s="411" t="s">
        <v>143</v>
      </c>
      <c r="C8" s="412"/>
      <c r="D8" s="413">
        <v>14</v>
      </c>
      <c r="E8" s="414"/>
      <c r="F8" s="25" t="s">
        <v>144</v>
      </c>
      <c r="G8" s="162">
        <f>COUNTIF(D8,"&gt;=0")</f>
        <v>1</v>
      </c>
      <c r="H8" s="27">
        <v>1</v>
      </c>
      <c r="I8" s="163" t="s">
        <v>22</v>
      </c>
      <c r="J8" s="102"/>
      <c r="K8" s="103"/>
      <c r="L8" s="103"/>
      <c r="M8" s="103"/>
      <c r="N8" s="103"/>
      <c r="O8" s="103"/>
      <c r="P8" s="103"/>
      <c r="Q8" s="103"/>
      <c r="R8" s="103"/>
      <c r="S8" s="103"/>
      <c r="T8" s="103"/>
      <c r="U8" s="103"/>
      <c r="V8" s="103"/>
      <c r="W8" s="103"/>
      <c r="X8" s="103"/>
      <c r="Y8" s="103"/>
      <c r="Z8" s="103"/>
      <c r="AA8" s="104"/>
    </row>
    <row r="9" spans="1:27" ht="22.5" customHeight="1" x14ac:dyDescent="0.2">
      <c r="A9" s="137">
        <v>81</v>
      </c>
      <c r="B9" s="411" t="s">
        <v>145</v>
      </c>
      <c r="C9" s="412"/>
      <c r="D9" s="413">
        <v>25</v>
      </c>
      <c r="E9" s="414"/>
      <c r="F9" s="25"/>
      <c r="G9" s="162">
        <f>COUNTIF(D9,"&gt;=0")</f>
        <v>1</v>
      </c>
      <c r="H9" s="27">
        <v>1</v>
      </c>
      <c r="I9" s="163" t="s">
        <v>22</v>
      </c>
      <c r="J9" s="102"/>
      <c r="K9" s="103"/>
      <c r="L9" s="103"/>
      <c r="M9" s="103"/>
      <c r="N9" s="103"/>
      <c r="O9" s="103"/>
      <c r="P9" s="103"/>
      <c r="Q9" s="103"/>
      <c r="R9" s="103"/>
      <c r="S9" s="103"/>
      <c r="T9" s="103"/>
      <c r="U9" s="103"/>
      <c r="V9" s="103"/>
      <c r="W9" s="103"/>
      <c r="X9" s="103"/>
      <c r="Y9" s="103"/>
      <c r="Z9" s="103"/>
      <c r="AA9" s="104"/>
    </row>
    <row r="10" spans="1:27" ht="22.5" customHeight="1" x14ac:dyDescent="0.2">
      <c r="A10" s="137">
        <v>82</v>
      </c>
      <c r="B10" s="411" t="s">
        <v>146</v>
      </c>
      <c r="C10" s="412"/>
      <c r="D10" s="413">
        <v>1</v>
      </c>
      <c r="E10" s="414"/>
      <c r="F10" s="25"/>
      <c r="G10" s="162">
        <f>COUNTIF(D10,"&gt;=0")</f>
        <v>1</v>
      </c>
      <c r="H10" s="27">
        <v>1</v>
      </c>
      <c r="I10" s="163" t="s">
        <v>22</v>
      </c>
      <c r="J10" s="102"/>
      <c r="K10" s="103"/>
      <c r="L10" s="103"/>
      <c r="M10" s="103"/>
      <c r="N10" s="103"/>
      <c r="O10" s="103"/>
      <c r="P10" s="103"/>
      <c r="Q10" s="103"/>
      <c r="R10" s="103"/>
      <c r="S10" s="103"/>
      <c r="T10" s="103"/>
      <c r="U10" s="103"/>
      <c r="V10" s="103"/>
      <c r="W10" s="103"/>
      <c r="X10" s="103"/>
      <c r="Y10" s="103"/>
      <c r="Z10" s="103"/>
      <c r="AA10" s="104"/>
    </row>
    <row r="11" spans="1:27" ht="22.5" customHeight="1" x14ac:dyDescent="0.2">
      <c r="A11" s="408" t="s">
        <v>147</v>
      </c>
      <c r="B11" s="409"/>
      <c r="C11" s="409"/>
      <c r="D11" s="409"/>
      <c r="E11" s="409"/>
      <c r="F11" s="410"/>
      <c r="G11" s="164"/>
      <c r="H11" s="164"/>
      <c r="I11" s="165"/>
      <c r="J11" s="102"/>
      <c r="K11" s="103"/>
      <c r="L11" s="103"/>
      <c r="M11" s="103"/>
      <c r="N11" s="103"/>
      <c r="O11" s="103"/>
      <c r="P11" s="103"/>
      <c r="Q11" s="103"/>
      <c r="R11" s="103"/>
      <c r="S11" s="103"/>
      <c r="T11" s="103"/>
      <c r="U11" s="103"/>
      <c r="V11" s="103"/>
      <c r="W11" s="103"/>
      <c r="X11" s="103"/>
      <c r="Y11" s="103"/>
      <c r="Z11" s="103"/>
      <c r="AA11" s="104"/>
    </row>
    <row r="12" spans="1:27" ht="22.5" customHeight="1" x14ac:dyDescent="0.2">
      <c r="A12" s="137">
        <v>83</v>
      </c>
      <c r="B12" s="411" t="s">
        <v>148</v>
      </c>
      <c r="C12" s="412"/>
      <c r="D12" s="391" t="s">
        <v>82</v>
      </c>
      <c r="E12" s="392"/>
      <c r="F12" s="25"/>
      <c r="G12" s="109">
        <f>IF(OR(D12="Selecione SIM ou NÃO",D12=""),0,1)</f>
        <v>1</v>
      </c>
      <c r="H12" s="27">
        <v>1</v>
      </c>
      <c r="I12" s="165"/>
      <c r="J12" s="102"/>
      <c r="K12" s="103"/>
      <c r="L12" s="103"/>
      <c r="M12" s="103"/>
      <c r="N12" s="103"/>
      <c r="O12" s="103"/>
      <c r="P12" s="103"/>
      <c r="Q12" s="103"/>
      <c r="R12" s="103"/>
      <c r="S12" s="103"/>
      <c r="T12" s="103"/>
      <c r="U12" s="103"/>
      <c r="V12" s="103"/>
      <c r="W12" s="103"/>
      <c r="X12" s="103"/>
      <c r="Y12" s="103"/>
      <c r="Z12" s="103"/>
      <c r="AA12" s="104"/>
    </row>
    <row r="13" spans="1:27" ht="22.5" customHeight="1" x14ac:dyDescent="0.2">
      <c r="A13" s="137">
        <v>84</v>
      </c>
      <c r="B13" s="411" t="s">
        <v>149</v>
      </c>
      <c r="C13" s="412"/>
      <c r="D13" s="391" t="s">
        <v>82</v>
      </c>
      <c r="E13" s="392"/>
      <c r="F13" s="25"/>
      <c r="G13" s="109">
        <f>IF(OR(D13="Selecione SIM ou NÃO",D13=""),0,1)</f>
        <v>1</v>
      </c>
      <c r="H13" s="27">
        <v>1</v>
      </c>
      <c r="I13" s="165"/>
      <c r="J13" s="102"/>
      <c r="K13" s="103"/>
      <c r="L13" s="103"/>
      <c r="M13" s="103"/>
      <c r="N13" s="103"/>
      <c r="O13" s="103"/>
      <c r="P13" s="103"/>
      <c r="Q13" s="103"/>
      <c r="R13" s="103"/>
      <c r="S13" s="103"/>
      <c r="T13" s="103"/>
      <c r="U13" s="103"/>
      <c r="V13" s="103"/>
      <c r="W13" s="103"/>
      <c r="X13" s="103"/>
      <c r="Y13" s="103"/>
      <c r="Z13" s="103"/>
      <c r="AA13" s="104"/>
    </row>
    <row r="14" spans="1:27" ht="22.5" customHeight="1" x14ac:dyDescent="0.2">
      <c r="A14" s="408" t="s">
        <v>150</v>
      </c>
      <c r="B14" s="409"/>
      <c r="C14" s="409"/>
      <c r="D14" s="409"/>
      <c r="E14" s="409"/>
      <c r="F14" s="410"/>
      <c r="G14" s="164"/>
      <c r="H14" s="164"/>
      <c r="I14" s="165"/>
      <c r="J14" s="102"/>
      <c r="K14" s="103"/>
      <c r="L14" s="103"/>
      <c r="M14" s="103"/>
      <c r="N14" s="103"/>
      <c r="O14" s="103"/>
      <c r="P14" s="103"/>
      <c r="Q14" s="103"/>
      <c r="R14" s="103"/>
      <c r="S14" s="103"/>
      <c r="T14" s="103"/>
      <c r="U14" s="103"/>
      <c r="V14" s="103"/>
      <c r="W14" s="103"/>
      <c r="X14" s="103"/>
      <c r="Y14" s="103"/>
      <c r="Z14" s="103"/>
      <c r="AA14" s="104"/>
    </row>
    <row r="15" spans="1:27" ht="22.5" customHeight="1" x14ac:dyDescent="0.2">
      <c r="A15" s="137">
        <v>85</v>
      </c>
      <c r="B15" s="411" t="s">
        <v>151</v>
      </c>
      <c r="C15" s="412"/>
      <c r="D15" s="391" t="s">
        <v>57</v>
      </c>
      <c r="E15" s="392"/>
      <c r="F15" s="25"/>
      <c r="G15" s="109">
        <f>IF(OR(D15="Selecione SIM ou NÃO",D15=""),0,1)</f>
        <v>1</v>
      </c>
      <c r="H15" s="27">
        <v>1</v>
      </c>
      <c r="I15" s="165"/>
      <c r="J15" s="102"/>
      <c r="K15" s="103"/>
      <c r="L15" s="103"/>
      <c r="M15" s="103"/>
      <c r="N15" s="103"/>
      <c r="O15" s="103"/>
      <c r="P15" s="103"/>
      <c r="Q15" s="103"/>
      <c r="R15" s="103"/>
      <c r="S15" s="103"/>
      <c r="T15" s="103"/>
      <c r="U15" s="103"/>
      <c r="V15" s="103"/>
      <c r="W15" s="103"/>
      <c r="X15" s="103"/>
      <c r="Y15" s="103"/>
      <c r="Z15" s="103"/>
      <c r="AA15" s="104"/>
    </row>
    <row r="16" spans="1:27" ht="22.5" customHeight="1" x14ac:dyDescent="0.2">
      <c r="A16" s="137">
        <v>86</v>
      </c>
      <c r="B16" s="411" t="s">
        <v>152</v>
      </c>
      <c r="C16" s="412"/>
      <c r="D16" s="391" t="s">
        <v>57</v>
      </c>
      <c r="E16" s="392"/>
      <c r="F16" s="25"/>
      <c r="G16" s="109">
        <f>IF(OR(D16="Selecione SIM ou NÃO",D16=""),0,1)</f>
        <v>1</v>
      </c>
      <c r="H16" s="27">
        <v>1</v>
      </c>
      <c r="I16" s="165"/>
      <c r="J16" s="102"/>
      <c r="K16" s="103"/>
      <c r="L16" s="103"/>
      <c r="M16" s="103"/>
      <c r="N16" s="103"/>
      <c r="O16" s="103"/>
      <c r="P16" s="103"/>
      <c r="Q16" s="103"/>
      <c r="R16" s="103"/>
      <c r="S16" s="103"/>
      <c r="T16" s="103"/>
      <c r="U16" s="103"/>
      <c r="V16" s="103"/>
      <c r="W16" s="103"/>
      <c r="X16" s="103"/>
      <c r="Y16" s="103"/>
      <c r="Z16" s="103"/>
      <c r="AA16" s="104"/>
    </row>
    <row r="17" spans="1:27" ht="22.5" customHeight="1" x14ac:dyDescent="0.2">
      <c r="A17" s="137">
        <v>87</v>
      </c>
      <c r="B17" s="411" t="s">
        <v>153</v>
      </c>
      <c r="C17" s="412"/>
      <c r="D17" s="391" t="s">
        <v>57</v>
      </c>
      <c r="E17" s="392"/>
      <c r="F17" s="25"/>
      <c r="G17" s="109">
        <f>IF(OR(D17="Selecione SIM ou NÃO",D17=""),0,1)</f>
        <v>1</v>
      </c>
      <c r="H17" s="27">
        <v>1</v>
      </c>
      <c r="I17" s="165"/>
      <c r="J17" s="102"/>
      <c r="K17" s="103"/>
      <c r="L17" s="103"/>
      <c r="M17" s="103"/>
      <c r="N17" s="103"/>
      <c r="O17" s="103"/>
      <c r="P17" s="103"/>
      <c r="Q17" s="103"/>
      <c r="R17" s="103"/>
      <c r="S17" s="103"/>
      <c r="T17" s="103"/>
      <c r="U17" s="103"/>
      <c r="V17" s="103"/>
      <c r="W17" s="103"/>
      <c r="X17" s="103"/>
      <c r="Y17" s="103"/>
      <c r="Z17" s="103"/>
      <c r="AA17" s="104"/>
    </row>
    <row r="18" spans="1:27" ht="22.5" customHeight="1" x14ac:dyDescent="0.2">
      <c r="A18" s="408" t="s">
        <v>154</v>
      </c>
      <c r="B18" s="409"/>
      <c r="C18" s="409"/>
      <c r="D18" s="409"/>
      <c r="E18" s="409"/>
      <c r="F18" s="410"/>
      <c r="G18" s="164"/>
      <c r="H18" s="164"/>
      <c r="I18" s="165"/>
      <c r="J18" s="102"/>
      <c r="K18" s="103"/>
      <c r="L18" s="103"/>
      <c r="M18" s="103"/>
      <c r="N18" s="103"/>
      <c r="O18" s="103"/>
      <c r="P18" s="103"/>
      <c r="Q18" s="103"/>
      <c r="R18" s="103"/>
      <c r="S18" s="103"/>
      <c r="T18" s="103"/>
      <c r="U18" s="103"/>
      <c r="V18" s="103"/>
      <c r="W18" s="103"/>
      <c r="X18" s="103"/>
      <c r="Y18" s="103"/>
      <c r="Z18" s="103"/>
      <c r="AA18" s="104"/>
    </row>
    <row r="19" spans="1:27" ht="22.5" customHeight="1" x14ac:dyDescent="0.2">
      <c r="A19" s="137">
        <v>88</v>
      </c>
      <c r="B19" s="411" t="s">
        <v>155</v>
      </c>
      <c r="C19" s="412"/>
      <c r="D19" s="391" t="s">
        <v>82</v>
      </c>
      <c r="E19" s="392"/>
      <c r="F19" s="25"/>
      <c r="G19" s="109">
        <f t="shared" ref="G19:G25" si="0">IF(OR(D19="Selecione SIM ou NÃO",D19=""),0,1)</f>
        <v>1</v>
      </c>
      <c r="H19" s="27">
        <v>1</v>
      </c>
      <c r="I19" s="165"/>
      <c r="J19" s="102"/>
      <c r="K19" s="103"/>
      <c r="L19" s="103"/>
      <c r="M19" s="103"/>
      <c r="N19" s="103"/>
      <c r="O19" s="103"/>
      <c r="P19" s="103"/>
      <c r="Q19" s="103"/>
      <c r="R19" s="103"/>
      <c r="S19" s="103"/>
      <c r="T19" s="103"/>
      <c r="U19" s="103"/>
      <c r="V19" s="103"/>
      <c r="W19" s="103"/>
      <c r="X19" s="103"/>
      <c r="Y19" s="103"/>
      <c r="Z19" s="103"/>
      <c r="AA19" s="104"/>
    </row>
    <row r="20" spans="1:27" ht="22.5" customHeight="1" x14ac:dyDescent="0.2">
      <c r="A20" s="137">
        <v>89</v>
      </c>
      <c r="B20" s="411" t="s">
        <v>156</v>
      </c>
      <c r="C20" s="412"/>
      <c r="D20" s="391" t="s">
        <v>82</v>
      </c>
      <c r="E20" s="392"/>
      <c r="F20" s="25"/>
      <c r="G20" s="109">
        <f t="shared" si="0"/>
        <v>1</v>
      </c>
      <c r="H20" s="27">
        <v>1</v>
      </c>
      <c r="I20" s="165"/>
      <c r="J20" s="102"/>
      <c r="K20" s="103"/>
      <c r="L20" s="103"/>
      <c r="M20" s="103"/>
      <c r="N20" s="103"/>
      <c r="O20" s="103"/>
      <c r="P20" s="103"/>
      <c r="Q20" s="103"/>
      <c r="R20" s="103"/>
      <c r="S20" s="103"/>
      <c r="T20" s="103"/>
      <c r="U20" s="103"/>
      <c r="V20" s="103"/>
      <c r="W20" s="103"/>
      <c r="X20" s="103"/>
      <c r="Y20" s="103"/>
      <c r="Z20" s="103"/>
      <c r="AA20" s="104"/>
    </row>
    <row r="21" spans="1:27" ht="22.5" customHeight="1" x14ac:dyDescent="0.2">
      <c r="A21" s="137">
        <v>90</v>
      </c>
      <c r="B21" s="411" t="s">
        <v>157</v>
      </c>
      <c r="C21" s="412"/>
      <c r="D21" s="391" t="s">
        <v>82</v>
      </c>
      <c r="E21" s="392"/>
      <c r="F21" s="25"/>
      <c r="G21" s="109">
        <f t="shared" si="0"/>
        <v>1</v>
      </c>
      <c r="H21" s="27">
        <v>1</v>
      </c>
      <c r="I21" s="165"/>
      <c r="J21" s="102"/>
      <c r="K21" s="103"/>
      <c r="L21" s="103"/>
      <c r="M21" s="103"/>
      <c r="N21" s="103"/>
      <c r="O21" s="103"/>
      <c r="P21" s="103"/>
      <c r="Q21" s="103"/>
      <c r="R21" s="103"/>
      <c r="S21" s="103"/>
      <c r="T21" s="103"/>
      <c r="U21" s="103"/>
      <c r="V21" s="103"/>
      <c r="W21" s="103"/>
      <c r="X21" s="103"/>
      <c r="Y21" s="103"/>
      <c r="Z21" s="103"/>
      <c r="AA21" s="104"/>
    </row>
    <row r="22" spans="1:27" ht="34.5" customHeight="1" x14ac:dyDescent="0.2">
      <c r="A22" s="137">
        <v>91</v>
      </c>
      <c r="B22" s="411" t="s">
        <v>158</v>
      </c>
      <c r="C22" s="412"/>
      <c r="D22" s="391" t="s">
        <v>82</v>
      </c>
      <c r="E22" s="392"/>
      <c r="F22" s="25"/>
      <c r="G22" s="109">
        <f t="shared" si="0"/>
        <v>1</v>
      </c>
      <c r="H22" s="27">
        <v>1</v>
      </c>
      <c r="I22" s="165"/>
      <c r="J22" s="102"/>
      <c r="K22" s="103"/>
      <c r="L22" s="103"/>
      <c r="M22" s="103"/>
      <c r="N22" s="103"/>
      <c r="O22" s="103"/>
      <c r="P22" s="103"/>
      <c r="Q22" s="103"/>
      <c r="R22" s="103"/>
      <c r="S22" s="103"/>
      <c r="T22" s="103"/>
      <c r="U22" s="103"/>
      <c r="V22" s="103"/>
      <c r="W22" s="103"/>
      <c r="X22" s="103"/>
      <c r="Y22" s="103"/>
      <c r="Z22" s="103"/>
      <c r="AA22" s="104"/>
    </row>
    <row r="23" spans="1:27" ht="22.5" customHeight="1" x14ac:dyDescent="0.2">
      <c r="A23" s="137">
        <v>92</v>
      </c>
      <c r="B23" s="411" t="s">
        <v>159</v>
      </c>
      <c r="C23" s="412"/>
      <c r="D23" s="391" t="s">
        <v>82</v>
      </c>
      <c r="E23" s="392"/>
      <c r="F23" s="25"/>
      <c r="G23" s="109">
        <f t="shared" si="0"/>
        <v>1</v>
      </c>
      <c r="H23" s="27">
        <v>1</v>
      </c>
      <c r="I23" s="165"/>
      <c r="J23" s="102"/>
      <c r="K23" s="103"/>
      <c r="L23" s="103"/>
      <c r="M23" s="103"/>
      <c r="N23" s="103"/>
      <c r="O23" s="103"/>
      <c r="P23" s="103"/>
      <c r="Q23" s="103"/>
      <c r="R23" s="103"/>
      <c r="S23" s="103"/>
      <c r="T23" s="103"/>
      <c r="U23" s="103"/>
      <c r="V23" s="103"/>
      <c r="W23" s="103"/>
      <c r="X23" s="103"/>
      <c r="Y23" s="103"/>
      <c r="Z23" s="103"/>
      <c r="AA23" s="104"/>
    </row>
    <row r="24" spans="1:27" ht="22.5" customHeight="1" x14ac:dyDescent="0.2">
      <c r="A24" s="137">
        <v>93</v>
      </c>
      <c r="B24" s="411" t="s">
        <v>160</v>
      </c>
      <c r="C24" s="412"/>
      <c r="D24" s="391" t="s">
        <v>82</v>
      </c>
      <c r="E24" s="392"/>
      <c r="F24" s="25"/>
      <c r="G24" s="109">
        <f t="shared" si="0"/>
        <v>1</v>
      </c>
      <c r="H24" s="27">
        <v>1</v>
      </c>
      <c r="I24" s="165"/>
      <c r="J24" s="102"/>
      <c r="K24" s="103"/>
      <c r="L24" s="103"/>
      <c r="M24" s="103"/>
      <c r="N24" s="103"/>
      <c r="O24" s="103"/>
      <c r="P24" s="103"/>
      <c r="Q24" s="103"/>
      <c r="R24" s="103"/>
      <c r="S24" s="103"/>
      <c r="T24" s="103"/>
      <c r="U24" s="103"/>
      <c r="V24" s="103"/>
      <c r="W24" s="103"/>
      <c r="X24" s="103"/>
      <c r="Y24" s="103"/>
      <c r="Z24" s="103"/>
      <c r="AA24" s="104"/>
    </row>
    <row r="25" spans="1:27" ht="22.5" customHeight="1" x14ac:dyDescent="0.2">
      <c r="A25" s="137">
        <v>94</v>
      </c>
      <c r="B25" s="411" t="s">
        <v>161</v>
      </c>
      <c r="C25" s="412"/>
      <c r="D25" s="391" t="s">
        <v>82</v>
      </c>
      <c r="E25" s="392"/>
      <c r="F25" s="25"/>
      <c r="G25" s="109">
        <f t="shared" si="0"/>
        <v>1</v>
      </c>
      <c r="H25" s="27">
        <v>1</v>
      </c>
      <c r="I25" s="165"/>
      <c r="J25" s="102"/>
      <c r="K25" s="103"/>
      <c r="L25" s="103"/>
      <c r="M25" s="103"/>
      <c r="N25" s="103"/>
      <c r="O25" s="103"/>
      <c r="P25" s="103"/>
      <c r="Q25" s="103"/>
      <c r="R25" s="103"/>
      <c r="S25" s="103"/>
      <c r="T25" s="103"/>
      <c r="U25" s="103"/>
      <c r="V25" s="103"/>
      <c r="W25" s="103"/>
      <c r="X25" s="103"/>
      <c r="Y25" s="103"/>
      <c r="Z25" s="103"/>
      <c r="AA25" s="104"/>
    </row>
    <row r="26" spans="1:27" ht="22.5" customHeight="1" x14ac:dyDescent="0.2">
      <c r="A26" s="408" t="s">
        <v>162</v>
      </c>
      <c r="B26" s="409"/>
      <c r="C26" s="409"/>
      <c r="D26" s="409"/>
      <c r="E26" s="409"/>
      <c r="F26" s="410"/>
      <c r="G26" s="164"/>
      <c r="H26" s="164"/>
      <c r="I26" s="165"/>
      <c r="J26" s="102"/>
      <c r="K26" s="103"/>
      <c r="L26" s="103"/>
      <c r="M26" s="103"/>
      <c r="N26" s="103"/>
      <c r="O26" s="103"/>
      <c r="P26" s="103"/>
      <c r="Q26" s="103"/>
      <c r="R26" s="103"/>
      <c r="S26" s="103"/>
      <c r="T26" s="103"/>
      <c r="U26" s="103"/>
      <c r="V26" s="103"/>
      <c r="W26" s="103"/>
      <c r="X26" s="103"/>
      <c r="Y26" s="103"/>
      <c r="Z26" s="103"/>
      <c r="AA26" s="104"/>
    </row>
    <row r="27" spans="1:27" ht="22.5" customHeight="1" x14ac:dyDescent="0.2">
      <c r="A27" s="137">
        <v>95</v>
      </c>
      <c r="B27" s="411" t="s">
        <v>163</v>
      </c>
      <c r="C27" s="412"/>
      <c r="D27" s="391" t="s">
        <v>57</v>
      </c>
      <c r="E27" s="392"/>
      <c r="F27" s="25"/>
      <c r="G27" s="109">
        <f t="shared" ref="G27:G34" si="1">IF(OR(D27="Selecione SIM ou NÃO",D27=""),0,1)</f>
        <v>1</v>
      </c>
      <c r="H27" s="27">
        <v>1</v>
      </c>
      <c r="I27" s="165"/>
      <c r="J27" s="102"/>
      <c r="K27" s="103"/>
      <c r="L27" s="103"/>
      <c r="M27" s="103"/>
      <c r="N27" s="103"/>
      <c r="O27" s="103"/>
      <c r="P27" s="103"/>
      <c r="Q27" s="103"/>
      <c r="R27" s="103"/>
      <c r="S27" s="103"/>
      <c r="T27" s="103"/>
      <c r="U27" s="103"/>
      <c r="V27" s="103"/>
      <c r="W27" s="103"/>
      <c r="X27" s="103"/>
      <c r="Y27" s="103"/>
      <c r="Z27" s="103"/>
      <c r="AA27" s="104"/>
    </row>
    <row r="28" spans="1:27" ht="22.5" customHeight="1" x14ac:dyDescent="0.2">
      <c r="A28" s="137">
        <v>96</v>
      </c>
      <c r="B28" s="411" t="s">
        <v>164</v>
      </c>
      <c r="C28" s="412"/>
      <c r="D28" s="391" t="s">
        <v>57</v>
      </c>
      <c r="E28" s="392"/>
      <c r="F28" s="25"/>
      <c r="G28" s="109">
        <f t="shared" si="1"/>
        <v>1</v>
      </c>
      <c r="H28" s="27">
        <v>1</v>
      </c>
      <c r="I28" s="165"/>
      <c r="J28" s="102"/>
      <c r="K28" s="103"/>
      <c r="L28" s="103"/>
      <c r="M28" s="103"/>
      <c r="N28" s="103"/>
      <c r="O28" s="103"/>
      <c r="P28" s="103"/>
      <c r="Q28" s="103"/>
      <c r="R28" s="103"/>
      <c r="S28" s="103"/>
      <c r="T28" s="103"/>
      <c r="U28" s="103"/>
      <c r="V28" s="103"/>
      <c r="W28" s="103"/>
      <c r="X28" s="103"/>
      <c r="Y28" s="103"/>
      <c r="Z28" s="103"/>
      <c r="AA28" s="104"/>
    </row>
    <row r="29" spans="1:27" ht="22.5" customHeight="1" x14ac:dyDescent="0.2">
      <c r="A29" s="137">
        <v>97</v>
      </c>
      <c r="B29" s="411" t="s">
        <v>165</v>
      </c>
      <c r="C29" s="412"/>
      <c r="D29" s="391" t="s">
        <v>57</v>
      </c>
      <c r="E29" s="392"/>
      <c r="F29" s="25"/>
      <c r="G29" s="109">
        <f t="shared" si="1"/>
        <v>1</v>
      </c>
      <c r="H29" s="27">
        <v>1</v>
      </c>
      <c r="I29" s="165"/>
      <c r="J29" s="102"/>
      <c r="K29" s="103"/>
      <c r="L29" s="103"/>
      <c r="M29" s="103"/>
      <c r="N29" s="103"/>
      <c r="O29" s="103"/>
      <c r="P29" s="103"/>
      <c r="Q29" s="103"/>
      <c r="R29" s="103"/>
      <c r="S29" s="103"/>
      <c r="T29" s="103"/>
      <c r="U29" s="103"/>
      <c r="V29" s="103"/>
      <c r="W29" s="103"/>
      <c r="X29" s="103"/>
      <c r="Y29" s="103"/>
      <c r="Z29" s="103"/>
      <c r="AA29" s="104"/>
    </row>
    <row r="30" spans="1:27" ht="22.5" customHeight="1" x14ac:dyDescent="0.2">
      <c r="A30" s="137">
        <v>98</v>
      </c>
      <c r="B30" s="411" t="s">
        <v>157</v>
      </c>
      <c r="C30" s="412"/>
      <c r="D30" s="391" t="s">
        <v>57</v>
      </c>
      <c r="E30" s="392"/>
      <c r="F30" s="25"/>
      <c r="G30" s="109">
        <f t="shared" si="1"/>
        <v>1</v>
      </c>
      <c r="H30" s="27">
        <v>1</v>
      </c>
      <c r="I30" s="165"/>
      <c r="J30" s="102"/>
      <c r="K30" s="103"/>
      <c r="L30" s="103"/>
      <c r="M30" s="103"/>
      <c r="N30" s="103"/>
      <c r="O30" s="103"/>
      <c r="P30" s="103"/>
      <c r="Q30" s="103"/>
      <c r="R30" s="103"/>
      <c r="S30" s="103"/>
      <c r="T30" s="103"/>
      <c r="U30" s="103"/>
      <c r="V30" s="103"/>
      <c r="W30" s="103"/>
      <c r="X30" s="103"/>
      <c r="Y30" s="103"/>
      <c r="Z30" s="103"/>
      <c r="AA30" s="104"/>
    </row>
    <row r="31" spans="1:27" ht="33.75" customHeight="1" x14ac:dyDescent="0.2">
      <c r="A31" s="137">
        <v>99</v>
      </c>
      <c r="B31" s="411" t="s">
        <v>158</v>
      </c>
      <c r="C31" s="412"/>
      <c r="D31" s="391" t="s">
        <v>57</v>
      </c>
      <c r="E31" s="392"/>
      <c r="F31" s="25"/>
      <c r="G31" s="109">
        <f t="shared" si="1"/>
        <v>1</v>
      </c>
      <c r="H31" s="27">
        <v>1</v>
      </c>
      <c r="I31" s="165"/>
      <c r="J31" s="102"/>
      <c r="K31" s="103"/>
      <c r="L31" s="103"/>
      <c r="M31" s="103"/>
      <c r="N31" s="103"/>
      <c r="O31" s="103"/>
      <c r="P31" s="103"/>
      <c r="Q31" s="103"/>
      <c r="R31" s="103"/>
      <c r="S31" s="103"/>
      <c r="T31" s="103"/>
      <c r="U31" s="103"/>
      <c r="V31" s="103"/>
      <c r="W31" s="103"/>
      <c r="X31" s="103"/>
      <c r="Y31" s="103"/>
      <c r="Z31" s="103"/>
      <c r="AA31" s="104"/>
    </row>
    <row r="32" spans="1:27" ht="22.5" customHeight="1" x14ac:dyDescent="0.2">
      <c r="A32" s="137">
        <v>100</v>
      </c>
      <c r="B32" s="411" t="s">
        <v>166</v>
      </c>
      <c r="C32" s="412"/>
      <c r="D32" s="391" t="s">
        <v>57</v>
      </c>
      <c r="E32" s="392"/>
      <c r="F32" s="25"/>
      <c r="G32" s="109">
        <f t="shared" si="1"/>
        <v>1</v>
      </c>
      <c r="H32" s="27">
        <v>1</v>
      </c>
      <c r="I32" s="165"/>
      <c r="J32" s="102"/>
      <c r="K32" s="103"/>
      <c r="L32" s="103"/>
      <c r="M32" s="103"/>
      <c r="N32" s="103"/>
      <c r="O32" s="103"/>
      <c r="P32" s="103"/>
      <c r="Q32" s="103"/>
      <c r="R32" s="103"/>
      <c r="S32" s="103"/>
      <c r="T32" s="103"/>
      <c r="U32" s="103"/>
      <c r="V32" s="103"/>
      <c r="W32" s="103"/>
      <c r="X32" s="103"/>
      <c r="Y32" s="103"/>
      <c r="Z32" s="103"/>
      <c r="AA32" s="104"/>
    </row>
    <row r="33" spans="1:27" ht="22.5" customHeight="1" x14ac:dyDescent="0.2">
      <c r="A33" s="137">
        <v>101</v>
      </c>
      <c r="B33" s="411" t="s">
        <v>167</v>
      </c>
      <c r="C33" s="412"/>
      <c r="D33" s="391" t="s">
        <v>57</v>
      </c>
      <c r="E33" s="392"/>
      <c r="F33" s="25"/>
      <c r="G33" s="109">
        <f t="shared" si="1"/>
        <v>1</v>
      </c>
      <c r="H33" s="27">
        <v>1</v>
      </c>
      <c r="I33" s="165"/>
      <c r="J33" s="102"/>
      <c r="K33" s="103"/>
      <c r="L33" s="103"/>
      <c r="M33" s="103"/>
      <c r="N33" s="103"/>
      <c r="O33" s="103"/>
      <c r="P33" s="103"/>
      <c r="Q33" s="103"/>
      <c r="R33" s="103"/>
      <c r="S33" s="103"/>
      <c r="T33" s="103"/>
      <c r="U33" s="103"/>
      <c r="V33" s="103"/>
      <c r="W33" s="103"/>
      <c r="X33" s="103"/>
      <c r="Y33" s="103"/>
      <c r="Z33" s="103"/>
      <c r="AA33" s="104"/>
    </row>
    <row r="34" spans="1:27" ht="22.5" customHeight="1" x14ac:dyDescent="0.2">
      <c r="A34" s="137">
        <v>102</v>
      </c>
      <c r="B34" s="411" t="s">
        <v>161</v>
      </c>
      <c r="C34" s="412"/>
      <c r="D34" s="391" t="s">
        <v>57</v>
      </c>
      <c r="E34" s="392"/>
      <c r="F34" s="25"/>
      <c r="G34" s="109">
        <f t="shared" si="1"/>
        <v>1</v>
      </c>
      <c r="H34" s="27">
        <v>1</v>
      </c>
      <c r="I34" s="165"/>
      <c r="J34" s="102"/>
      <c r="K34" s="103"/>
      <c r="L34" s="103"/>
      <c r="M34" s="103"/>
      <c r="N34" s="103"/>
      <c r="O34" s="103"/>
      <c r="P34" s="103"/>
      <c r="Q34" s="103"/>
      <c r="R34" s="103"/>
      <c r="S34" s="103"/>
      <c r="T34" s="103"/>
      <c r="U34" s="103"/>
      <c r="V34" s="103"/>
      <c r="W34" s="103"/>
      <c r="X34" s="103"/>
      <c r="Y34" s="103"/>
      <c r="Z34" s="103"/>
      <c r="AA34" s="104"/>
    </row>
    <row r="35" spans="1:27" ht="22.5" customHeight="1" x14ac:dyDescent="0.2">
      <c r="A35" s="408" t="s">
        <v>168</v>
      </c>
      <c r="B35" s="409"/>
      <c r="C35" s="409"/>
      <c r="D35" s="409"/>
      <c r="E35" s="409"/>
      <c r="F35" s="410"/>
      <c r="G35" s="164"/>
      <c r="H35" s="164"/>
      <c r="I35" s="165"/>
      <c r="J35" s="102"/>
      <c r="K35" s="103"/>
      <c r="L35" s="103"/>
      <c r="M35" s="103"/>
      <c r="N35" s="103"/>
      <c r="O35" s="103"/>
      <c r="P35" s="103"/>
      <c r="Q35" s="103"/>
      <c r="R35" s="103"/>
      <c r="S35" s="103"/>
      <c r="T35" s="103"/>
      <c r="U35" s="103"/>
      <c r="V35" s="103"/>
      <c r="W35" s="103"/>
      <c r="X35" s="103"/>
      <c r="Y35" s="103"/>
      <c r="Z35" s="103"/>
      <c r="AA35" s="104"/>
    </row>
    <row r="36" spans="1:27" ht="22.5" customHeight="1" x14ac:dyDescent="0.2">
      <c r="A36" s="137">
        <v>103</v>
      </c>
      <c r="B36" s="411" t="s">
        <v>169</v>
      </c>
      <c r="C36" s="412"/>
      <c r="D36" s="391" t="s">
        <v>57</v>
      </c>
      <c r="E36" s="392"/>
      <c r="F36" s="25"/>
      <c r="G36" s="109">
        <f>IF(OR(D36="Selecione SIM ou NÃO",D36=""),0,1)</f>
        <v>1</v>
      </c>
      <c r="H36" s="27">
        <v>1</v>
      </c>
      <c r="I36" s="165"/>
      <c r="J36" s="102"/>
      <c r="K36" s="103"/>
      <c r="L36" s="103"/>
      <c r="M36" s="103"/>
      <c r="N36" s="103"/>
      <c r="O36" s="103"/>
      <c r="P36" s="103"/>
      <c r="Q36" s="103"/>
      <c r="R36" s="103"/>
      <c r="S36" s="103"/>
      <c r="T36" s="103"/>
      <c r="U36" s="103"/>
      <c r="V36" s="103"/>
      <c r="W36" s="103"/>
      <c r="X36" s="103"/>
      <c r="Y36" s="103"/>
      <c r="Z36" s="103"/>
      <c r="AA36" s="104"/>
    </row>
    <row r="37" spans="1:27" ht="22.5" customHeight="1" x14ac:dyDescent="0.2">
      <c r="A37" s="408" t="s">
        <v>170</v>
      </c>
      <c r="B37" s="409"/>
      <c r="C37" s="409"/>
      <c r="D37" s="409"/>
      <c r="E37" s="409"/>
      <c r="F37" s="410"/>
      <c r="G37" s="164"/>
      <c r="H37" s="164"/>
      <c r="I37" s="165"/>
      <c r="J37" s="102"/>
      <c r="K37" s="103"/>
      <c r="L37" s="103"/>
      <c r="M37" s="103"/>
      <c r="N37" s="103"/>
      <c r="O37" s="103"/>
      <c r="P37" s="103"/>
      <c r="Q37" s="103"/>
      <c r="R37" s="103"/>
      <c r="S37" s="103"/>
      <c r="T37" s="103"/>
      <c r="U37" s="103"/>
      <c r="V37" s="103"/>
      <c r="W37" s="103"/>
      <c r="X37" s="103"/>
      <c r="Y37" s="103"/>
      <c r="Z37" s="103"/>
      <c r="AA37" s="104"/>
    </row>
    <row r="38" spans="1:27" ht="22.5" customHeight="1" x14ac:dyDescent="0.2">
      <c r="A38" s="137">
        <v>104</v>
      </c>
      <c r="B38" s="411" t="s">
        <v>171</v>
      </c>
      <c r="C38" s="412"/>
      <c r="D38" s="391" t="s">
        <v>57</v>
      </c>
      <c r="E38" s="392"/>
      <c r="F38" s="25"/>
      <c r="G38" s="109">
        <f>IF(OR(D38="Selecione SIM ou NÃO",D38=""),0,1)</f>
        <v>1</v>
      </c>
      <c r="H38" s="27">
        <v>1</v>
      </c>
      <c r="I38" s="165"/>
      <c r="J38" s="102"/>
      <c r="K38" s="103"/>
      <c r="L38" s="103"/>
      <c r="M38" s="103"/>
      <c r="N38" s="103"/>
      <c r="O38" s="103"/>
      <c r="P38" s="103"/>
      <c r="Q38" s="103"/>
      <c r="R38" s="103"/>
      <c r="S38" s="103"/>
      <c r="T38" s="103"/>
      <c r="U38" s="103"/>
      <c r="V38" s="103"/>
      <c r="W38" s="103"/>
      <c r="X38" s="103"/>
      <c r="Y38" s="103"/>
      <c r="Z38" s="103"/>
      <c r="AA38" s="104"/>
    </row>
    <row r="39" spans="1:27" ht="22.5" customHeight="1" x14ac:dyDescent="0.2">
      <c r="A39" s="408" t="s">
        <v>172</v>
      </c>
      <c r="B39" s="409"/>
      <c r="C39" s="409"/>
      <c r="D39" s="409"/>
      <c r="E39" s="409"/>
      <c r="F39" s="410"/>
      <c r="G39" s="164"/>
      <c r="H39" s="164"/>
      <c r="I39" s="165"/>
      <c r="J39" s="102"/>
      <c r="K39" s="103"/>
      <c r="L39" s="103"/>
      <c r="M39" s="103"/>
      <c r="N39" s="103"/>
      <c r="O39" s="103"/>
      <c r="P39" s="103"/>
      <c r="Q39" s="103"/>
      <c r="R39" s="103"/>
      <c r="S39" s="103"/>
      <c r="T39" s="103"/>
      <c r="U39" s="103"/>
      <c r="V39" s="103"/>
      <c r="W39" s="103"/>
      <c r="X39" s="103"/>
      <c r="Y39" s="103"/>
      <c r="Z39" s="103"/>
      <c r="AA39" s="104"/>
    </row>
    <row r="40" spans="1:27" ht="22.5" customHeight="1" x14ac:dyDescent="0.2">
      <c r="A40" s="137">
        <v>105</v>
      </c>
      <c r="B40" s="411" t="s">
        <v>173</v>
      </c>
      <c r="C40" s="412"/>
      <c r="D40" s="391" t="s">
        <v>57</v>
      </c>
      <c r="E40" s="392"/>
      <c r="F40" s="25"/>
      <c r="G40" s="109">
        <f>IF(OR(D40="Selecione SIM ou NÃO",D40=""),0,1)</f>
        <v>1</v>
      </c>
      <c r="H40" s="27">
        <v>1</v>
      </c>
      <c r="I40" s="165"/>
      <c r="J40" s="102"/>
      <c r="K40" s="103"/>
      <c r="L40" s="103"/>
      <c r="M40" s="103"/>
      <c r="N40" s="103"/>
      <c r="O40" s="103"/>
      <c r="P40" s="103"/>
      <c r="Q40" s="103"/>
      <c r="R40" s="103"/>
      <c r="S40" s="103"/>
      <c r="T40" s="103"/>
      <c r="U40" s="103"/>
      <c r="V40" s="103"/>
      <c r="W40" s="103"/>
      <c r="X40" s="103"/>
      <c r="Y40" s="103"/>
      <c r="Z40" s="103"/>
      <c r="AA40" s="104"/>
    </row>
    <row r="41" spans="1:27" ht="22.5" customHeight="1" x14ac:dyDescent="0.2">
      <c r="A41" s="137">
        <v>106</v>
      </c>
      <c r="B41" s="411" t="s">
        <v>174</v>
      </c>
      <c r="C41" s="412"/>
      <c r="D41" s="391" t="s">
        <v>57</v>
      </c>
      <c r="E41" s="392"/>
      <c r="F41" s="25"/>
      <c r="G41" s="109">
        <f>IF(OR(D41="Selecione SIM ou NÃO",D41=""),0,1)</f>
        <v>1</v>
      </c>
      <c r="H41" s="27">
        <v>1</v>
      </c>
      <c r="I41" s="165"/>
      <c r="J41" s="102"/>
      <c r="K41" s="103"/>
      <c r="L41" s="103"/>
      <c r="M41" s="103"/>
      <c r="N41" s="103"/>
      <c r="O41" s="103"/>
      <c r="P41" s="103"/>
      <c r="Q41" s="103"/>
      <c r="R41" s="103"/>
      <c r="S41" s="103"/>
      <c r="T41" s="103"/>
      <c r="U41" s="103"/>
      <c r="V41" s="103"/>
      <c r="W41" s="103"/>
      <c r="X41" s="103"/>
      <c r="Y41" s="103"/>
      <c r="Z41" s="103"/>
      <c r="AA41" s="104"/>
    </row>
    <row r="42" spans="1:27" ht="22.5" customHeight="1" x14ac:dyDescent="0.2">
      <c r="A42" s="137">
        <v>107</v>
      </c>
      <c r="B42" s="411" t="s">
        <v>175</v>
      </c>
      <c r="C42" s="412"/>
      <c r="D42" s="391" t="s">
        <v>57</v>
      </c>
      <c r="E42" s="392"/>
      <c r="F42" s="25"/>
      <c r="G42" s="109">
        <f>IF(OR(D42="Selecione SIM ou NÃO",D42=""),0,1)</f>
        <v>1</v>
      </c>
      <c r="H42" s="27">
        <v>1</v>
      </c>
      <c r="I42" s="165"/>
      <c r="J42" s="102"/>
      <c r="K42" s="103"/>
      <c r="L42" s="103"/>
      <c r="M42" s="103"/>
      <c r="N42" s="103"/>
      <c r="O42" s="103"/>
      <c r="P42" s="103"/>
      <c r="Q42" s="103"/>
      <c r="R42" s="103"/>
      <c r="S42" s="103"/>
      <c r="T42" s="103"/>
      <c r="U42" s="103"/>
      <c r="V42" s="103"/>
      <c r="W42" s="103"/>
      <c r="X42" s="103"/>
      <c r="Y42" s="103"/>
      <c r="Z42" s="103"/>
      <c r="AA42" s="104"/>
    </row>
    <row r="43" spans="1:27" ht="22.5" customHeight="1" x14ac:dyDescent="0.2">
      <c r="A43" s="137">
        <v>108</v>
      </c>
      <c r="B43" s="411" t="s">
        <v>176</v>
      </c>
      <c r="C43" s="412"/>
      <c r="D43" s="391" t="s">
        <v>57</v>
      </c>
      <c r="E43" s="392"/>
      <c r="F43" s="25"/>
      <c r="G43" s="109">
        <f>IF(OR(D43="Selecione SIM ou NÃO",D43=""),0,1)</f>
        <v>1</v>
      </c>
      <c r="H43" s="27">
        <v>1</v>
      </c>
      <c r="I43" s="165"/>
      <c r="J43" s="102"/>
      <c r="K43" s="103"/>
      <c r="L43" s="103"/>
      <c r="M43" s="103"/>
      <c r="N43" s="103"/>
      <c r="O43" s="103"/>
      <c r="P43" s="103"/>
      <c r="Q43" s="103"/>
      <c r="R43" s="103"/>
      <c r="S43" s="103"/>
      <c r="T43" s="103"/>
      <c r="U43" s="103"/>
      <c r="V43" s="103"/>
      <c r="W43" s="103"/>
      <c r="X43" s="103"/>
      <c r="Y43" s="103"/>
      <c r="Z43" s="103"/>
      <c r="AA43" s="104"/>
    </row>
    <row r="44" spans="1:27" ht="22.5" customHeight="1" x14ac:dyDescent="0.2">
      <c r="A44" s="408" t="s">
        <v>177</v>
      </c>
      <c r="B44" s="409"/>
      <c r="C44" s="409"/>
      <c r="D44" s="409"/>
      <c r="E44" s="409"/>
      <c r="F44" s="410"/>
      <c r="G44" s="164"/>
      <c r="H44" s="164"/>
      <c r="I44" s="165"/>
      <c r="J44" s="102"/>
      <c r="K44" s="103"/>
      <c r="L44" s="103"/>
      <c r="M44" s="103"/>
      <c r="N44" s="103"/>
      <c r="O44" s="103"/>
      <c r="P44" s="103"/>
      <c r="Q44" s="103"/>
      <c r="R44" s="103"/>
      <c r="S44" s="103"/>
      <c r="T44" s="103"/>
      <c r="U44" s="103"/>
      <c r="V44" s="103"/>
      <c r="W44" s="103"/>
      <c r="X44" s="103"/>
      <c r="Y44" s="103"/>
      <c r="Z44" s="103"/>
      <c r="AA44" s="104"/>
    </row>
    <row r="45" spans="1:27" ht="22.5" customHeight="1" x14ac:dyDescent="0.2">
      <c r="A45" s="137">
        <v>109</v>
      </c>
      <c r="B45" s="411" t="s">
        <v>178</v>
      </c>
      <c r="C45" s="412"/>
      <c r="D45" s="391" t="s">
        <v>57</v>
      </c>
      <c r="E45" s="392"/>
      <c r="F45" s="25"/>
      <c r="G45" s="109">
        <f>IF(OR(D45="Selecione SIM ou NÃO",D45=""),0,1)</f>
        <v>1</v>
      </c>
      <c r="H45" s="27">
        <v>1</v>
      </c>
      <c r="I45" s="165"/>
      <c r="J45" s="102"/>
      <c r="K45" s="103"/>
      <c r="L45" s="103"/>
      <c r="M45" s="103"/>
      <c r="N45" s="103"/>
      <c r="O45" s="103"/>
      <c r="P45" s="103"/>
      <c r="Q45" s="103"/>
      <c r="R45" s="103"/>
      <c r="S45" s="103"/>
      <c r="T45" s="103"/>
      <c r="U45" s="103"/>
      <c r="V45" s="103"/>
      <c r="W45" s="103"/>
      <c r="X45" s="103"/>
      <c r="Y45" s="103"/>
      <c r="Z45" s="103"/>
      <c r="AA45" s="104"/>
    </row>
    <row r="46" spans="1:27" ht="22.5" customHeight="1" x14ac:dyDescent="0.2">
      <c r="A46" s="137">
        <v>110</v>
      </c>
      <c r="B46" s="411" t="s">
        <v>179</v>
      </c>
      <c r="C46" s="412"/>
      <c r="D46" s="391" t="s">
        <v>57</v>
      </c>
      <c r="E46" s="392"/>
      <c r="F46" s="25"/>
      <c r="G46" s="109">
        <f>IF(OR(D46="Selecione SIM ou NÃO",D46=""),0,1)</f>
        <v>1</v>
      </c>
      <c r="H46" s="27">
        <v>1</v>
      </c>
      <c r="I46" s="165"/>
      <c r="J46" s="102"/>
      <c r="K46" s="103"/>
      <c r="L46" s="103"/>
      <c r="M46" s="103"/>
      <c r="N46" s="103"/>
      <c r="O46" s="103"/>
      <c r="P46" s="103"/>
      <c r="Q46" s="103"/>
      <c r="R46" s="103"/>
      <c r="S46" s="103"/>
      <c r="T46" s="103"/>
      <c r="U46" s="103"/>
      <c r="V46" s="103"/>
      <c r="W46" s="103"/>
      <c r="X46" s="103"/>
      <c r="Y46" s="103"/>
      <c r="Z46" s="103"/>
      <c r="AA46" s="104"/>
    </row>
    <row r="47" spans="1:27" ht="22.5" customHeight="1" x14ac:dyDescent="0.2">
      <c r="A47" s="399" t="s">
        <v>180</v>
      </c>
      <c r="B47" s="400"/>
      <c r="C47" s="400"/>
      <c r="D47" s="400"/>
      <c r="E47" s="400"/>
      <c r="F47" s="401"/>
      <c r="G47" s="164"/>
      <c r="H47" s="164"/>
      <c r="I47" s="165"/>
      <c r="J47" s="102"/>
      <c r="K47" s="103"/>
      <c r="L47" s="103"/>
      <c r="M47" s="103"/>
      <c r="N47" s="103"/>
      <c r="O47" s="103"/>
      <c r="P47" s="103"/>
      <c r="Q47" s="103"/>
      <c r="R47" s="103"/>
      <c r="S47" s="103"/>
      <c r="T47" s="103"/>
      <c r="U47" s="103"/>
      <c r="V47" s="103"/>
      <c r="W47" s="103"/>
      <c r="X47" s="103"/>
      <c r="Y47" s="103"/>
      <c r="Z47" s="103"/>
      <c r="AA47" s="104"/>
    </row>
    <row r="48" spans="1:27" ht="22.5" customHeight="1" x14ac:dyDescent="0.2">
      <c r="A48" s="402">
        <v>111</v>
      </c>
      <c r="B48" s="393" t="s">
        <v>181</v>
      </c>
      <c r="C48" s="166" t="s">
        <v>182</v>
      </c>
      <c r="D48" s="395" t="s">
        <v>183</v>
      </c>
      <c r="E48" s="397"/>
      <c r="F48" s="389"/>
      <c r="G48" s="374">
        <f>COUNTIF(E48,"&gt;0")</f>
        <v>0</v>
      </c>
      <c r="H48" s="367">
        <v>1</v>
      </c>
      <c r="I48" s="416" t="s">
        <v>141</v>
      </c>
      <c r="J48" s="102"/>
      <c r="K48" s="103"/>
      <c r="L48" s="103"/>
      <c r="M48" s="103"/>
      <c r="N48" s="103"/>
      <c r="O48" s="103"/>
      <c r="P48" s="103"/>
      <c r="Q48" s="103"/>
      <c r="R48" s="103"/>
      <c r="S48" s="103"/>
      <c r="T48" s="103"/>
      <c r="U48" s="103"/>
      <c r="V48" s="103"/>
      <c r="W48" s="103"/>
      <c r="X48" s="103"/>
      <c r="Y48" s="103"/>
      <c r="Z48" s="103"/>
      <c r="AA48" s="104"/>
    </row>
    <row r="49" spans="1:27" ht="31.5" customHeight="1" x14ac:dyDescent="0.2">
      <c r="A49" s="422"/>
      <c r="B49" s="394"/>
      <c r="C49" s="166" t="s">
        <v>184</v>
      </c>
      <c r="D49" s="396"/>
      <c r="E49" s="398"/>
      <c r="F49" s="390"/>
      <c r="G49" s="376"/>
      <c r="H49" s="369"/>
      <c r="I49" s="417"/>
      <c r="J49" s="102"/>
      <c r="K49" s="103"/>
      <c r="L49" s="103"/>
      <c r="M49" s="103"/>
      <c r="N49" s="103"/>
      <c r="O49" s="103"/>
      <c r="P49" s="103"/>
      <c r="Q49" s="103"/>
      <c r="R49" s="103"/>
      <c r="S49" s="103"/>
      <c r="T49" s="103"/>
      <c r="U49" s="103"/>
      <c r="V49" s="103"/>
      <c r="W49" s="103"/>
      <c r="X49" s="103"/>
      <c r="Y49" s="103"/>
      <c r="Z49" s="103"/>
      <c r="AA49" s="104"/>
    </row>
    <row r="50" spans="1:27" ht="27" customHeight="1" x14ac:dyDescent="0.2">
      <c r="A50" s="403"/>
      <c r="B50" s="404" t="s">
        <v>185</v>
      </c>
      <c r="C50" s="405"/>
      <c r="D50" s="406"/>
      <c r="E50" s="407"/>
      <c r="F50" s="167"/>
      <c r="G50" s="168"/>
      <c r="H50" s="167"/>
      <c r="I50" s="165"/>
      <c r="J50" s="102"/>
      <c r="K50" s="103"/>
      <c r="L50" s="103"/>
      <c r="M50" s="103"/>
      <c r="N50" s="103"/>
      <c r="O50" s="103"/>
      <c r="P50" s="103"/>
      <c r="Q50" s="103"/>
      <c r="R50" s="103"/>
      <c r="S50" s="103"/>
      <c r="T50" s="103"/>
      <c r="U50" s="103"/>
      <c r="V50" s="103"/>
      <c r="W50" s="103"/>
      <c r="X50" s="103"/>
      <c r="Y50" s="103"/>
      <c r="Z50" s="103"/>
      <c r="AA50" s="104"/>
    </row>
    <row r="51" spans="1:27" ht="20.25" customHeight="1" x14ac:dyDescent="0.2">
      <c r="A51" s="418" t="s">
        <v>186</v>
      </c>
      <c r="B51" s="400"/>
      <c r="C51" s="400"/>
      <c r="D51" s="400"/>
      <c r="E51" s="400"/>
      <c r="F51" s="401"/>
      <c r="G51" s="164"/>
      <c r="H51" s="164"/>
      <c r="I51" s="165"/>
      <c r="J51" s="102"/>
      <c r="K51" s="103"/>
      <c r="L51" s="103"/>
      <c r="M51" s="103"/>
      <c r="N51" s="103"/>
      <c r="O51" s="103"/>
      <c r="P51" s="103"/>
      <c r="Q51" s="103"/>
      <c r="R51" s="103"/>
      <c r="S51" s="103"/>
      <c r="T51" s="103"/>
      <c r="U51" s="103"/>
      <c r="V51" s="103"/>
      <c r="W51" s="103"/>
      <c r="X51" s="103"/>
      <c r="Y51" s="103"/>
      <c r="Z51" s="103"/>
      <c r="AA51" s="104"/>
    </row>
    <row r="52" spans="1:27" ht="20.25" customHeight="1" x14ac:dyDescent="0.2">
      <c r="A52" s="402">
        <v>112</v>
      </c>
      <c r="B52" s="393" t="s">
        <v>187</v>
      </c>
      <c r="C52" s="166" t="s">
        <v>188</v>
      </c>
      <c r="D52" s="395" t="s">
        <v>189</v>
      </c>
      <c r="E52" s="397"/>
      <c r="F52" s="389"/>
      <c r="G52" s="374">
        <f>COUNTIF(E52,"&gt;0")</f>
        <v>0</v>
      </c>
      <c r="H52" s="367">
        <v>1</v>
      </c>
      <c r="I52" s="416" t="s">
        <v>141</v>
      </c>
      <c r="J52" s="102"/>
      <c r="K52" s="103"/>
      <c r="L52" s="103"/>
      <c r="M52" s="103"/>
      <c r="N52" s="103"/>
      <c r="O52" s="103"/>
      <c r="P52" s="103"/>
      <c r="Q52" s="103"/>
      <c r="R52" s="103"/>
      <c r="S52" s="103"/>
      <c r="T52" s="103"/>
      <c r="U52" s="103"/>
      <c r="V52" s="103"/>
      <c r="W52" s="103"/>
      <c r="X52" s="103"/>
      <c r="Y52" s="103"/>
      <c r="Z52" s="103"/>
      <c r="AA52" s="104"/>
    </row>
    <row r="53" spans="1:27" ht="20.25" customHeight="1" x14ac:dyDescent="0.2">
      <c r="A53" s="403"/>
      <c r="B53" s="394"/>
      <c r="C53" s="166" t="s">
        <v>190</v>
      </c>
      <c r="D53" s="396"/>
      <c r="E53" s="398"/>
      <c r="F53" s="390"/>
      <c r="G53" s="376"/>
      <c r="H53" s="369"/>
      <c r="I53" s="417"/>
      <c r="J53" s="102"/>
      <c r="K53" s="103"/>
      <c r="L53" s="103"/>
      <c r="M53" s="103"/>
      <c r="N53" s="103"/>
      <c r="O53" s="103"/>
      <c r="P53" s="103"/>
      <c r="Q53" s="103"/>
      <c r="R53" s="103"/>
      <c r="S53" s="103"/>
      <c r="T53" s="103"/>
      <c r="U53" s="103"/>
      <c r="V53" s="103"/>
      <c r="W53" s="103"/>
      <c r="X53" s="103"/>
      <c r="Y53" s="103"/>
      <c r="Z53" s="103"/>
      <c r="AA53" s="104"/>
    </row>
    <row r="54" spans="1:27" ht="20.25" customHeight="1" x14ac:dyDescent="0.2">
      <c r="A54" s="399" t="s">
        <v>191</v>
      </c>
      <c r="B54" s="400"/>
      <c r="C54" s="400"/>
      <c r="D54" s="400"/>
      <c r="E54" s="400"/>
      <c r="F54" s="401"/>
      <c r="G54" s="164"/>
      <c r="H54" s="164"/>
      <c r="I54" s="165"/>
      <c r="J54" s="102"/>
      <c r="K54" s="103"/>
      <c r="L54" s="103"/>
      <c r="M54" s="103"/>
      <c r="N54" s="103"/>
      <c r="O54" s="103"/>
      <c r="P54" s="103"/>
      <c r="Q54" s="103"/>
      <c r="R54" s="103"/>
      <c r="S54" s="103"/>
      <c r="T54" s="103"/>
      <c r="U54" s="103"/>
      <c r="V54" s="103"/>
      <c r="W54" s="103"/>
      <c r="X54" s="103"/>
      <c r="Y54" s="103"/>
      <c r="Z54" s="103"/>
      <c r="AA54" s="104"/>
    </row>
    <row r="55" spans="1:27" ht="20.25" customHeight="1" x14ac:dyDescent="0.2">
      <c r="A55" s="402">
        <v>113</v>
      </c>
      <c r="B55" s="393" t="s">
        <v>192</v>
      </c>
      <c r="C55" s="166" t="s">
        <v>193</v>
      </c>
      <c r="D55" s="395" t="s">
        <v>194</v>
      </c>
      <c r="E55" s="397">
        <v>6.9999999999999994E-5</v>
      </c>
      <c r="F55" s="389"/>
      <c r="G55" s="374">
        <f>COUNTIF(E55,"&gt;0")</f>
        <v>1</v>
      </c>
      <c r="H55" s="367">
        <v>1</v>
      </c>
      <c r="I55" s="416" t="s">
        <v>141</v>
      </c>
      <c r="J55" s="102"/>
      <c r="K55" s="103"/>
      <c r="L55" s="103"/>
      <c r="M55" s="103"/>
      <c r="N55" s="103"/>
      <c r="O55" s="103"/>
      <c r="P55" s="103"/>
      <c r="Q55" s="103"/>
      <c r="R55" s="103"/>
      <c r="S55" s="103"/>
      <c r="T55" s="103"/>
      <c r="U55" s="103"/>
      <c r="V55" s="103"/>
      <c r="W55" s="103"/>
      <c r="X55" s="103"/>
      <c r="Y55" s="103"/>
      <c r="Z55" s="103"/>
      <c r="AA55" s="104"/>
    </row>
    <row r="56" spans="1:27" ht="20.25" customHeight="1" x14ac:dyDescent="0.2">
      <c r="A56" s="403"/>
      <c r="B56" s="394"/>
      <c r="C56" s="166" t="s">
        <v>195</v>
      </c>
      <c r="D56" s="396"/>
      <c r="E56" s="398"/>
      <c r="F56" s="390"/>
      <c r="G56" s="376"/>
      <c r="H56" s="369"/>
      <c r="I56" s="417"/>
      <c r="J56" s="102"/>
      <c r="K56" s="103"/>
      <c r="L56" s="103"/>
      <c r="M56" s="103"/>
      <c r="N56" s="103"/>
      <c r="O56" s="103"/>
      <c r="P56" s="103"/>
      <c r="Q56" s="103"/>
      <c r="R56" s="103"/>
      <c r="S56" s="103"/>
      <c r="T56" s="103"/>
      <c r="U56" s="103"/>
      <c r="V56" s="103"/>
      <c r="W56" s="103"/>
      <c r="X56" s="103"/>
      <c r="Y56" s="103"/>
      <c r="Z56" s="103"/>
      <c r="AA56" s="104"/>
    </row>
    <row r="57" spans="1:27" ht="20.25" customHeight="1" x14ac:dyDescent="0.2">
      <c r="A57" s="399" t="s">
        <v>196</v>
      </c>
      <c r="B57" s="400"/>
      <c r="C57" s="400"/>
      <c r="D57" s="400"/>
      <c r="E57" s="400"/>
      <c r="F57" s="401"/>
      <c r="G57" s="164"/>
      <c r="H57" s="164"/>
      <c r="I57" s="165"/>
      <c r="J57" s="102"/>
      <c r="K57" s="103"/>
      <c r="L57" s="103"/>
      <c r="M57" s="103"/>
      <c r="N57" s="103"/>
      <c r="O57" s="103"/>
      <c r="P57" s="103"/>
      <c r="Q57" s="103"/>
      <c r="R57" s="103"/>
      <c r="S57" s="103"/>
      <c r="T57" s="103"/>
      <c r="U57" s="103"/>
      <c r="V57" s="103"/>
      <c r="W57" s="103"/>
      <c r="X57" s="103"/>
      <c r="Y57" s="103"/>
      <c r="Z57" s="103"/>
      <c r="AA57" s="104"/>
    </row>
    <row r="58" spans="1:27" ht="20.25" customHeight="1" x14ac:dyDescent="0.2">
      <c r="A58" s="402">
        <v>114</v>
      </c>
      <c r="B58" s="393" t="s">
        <v>197</v>
      </c>
      <c r="C58" s="166" t="s">
        <v>195</v>
      </c>
      <c r="D58" s="395" t="s">
        <v>198</v>
      </c>
      <c r="E58" s="397">
        <v>0.193</v>
      </c>
      <c r="F58" s="389"/>
      <c r="G58" s="374">
        <f>COUNTIF(E58,"&gt;0")</f>
        <v>1</v>
      </c>
      <c r="H58" s="367">
        <v>1</v>
      </c>
      <c r="I58" s="416" t="s">
        <v>141</v>
      </c>
      <c r="J58" s="102"/>
      <c r="K58" s="103"/>
      <c r="L58" s="103"/>
      <c r="M58" s="103"/>
      <c r="N58" s="103"/>
      <c r="O58" s="103"/>
      <c r="P58" s="103"/>
      <c r="Q58" s="103"/>
      <c r="R58" s="103"/>
      <c r="S58" s="103"/>
      <c r="T58" s="103"/>
      <c r="U58" s="103"/>
      <c r="V58" s="103"/>
      <c r="W58" s="103"/>
      <c r="X58" s="103"/>
      <c r="Y58" s="103"/>
      <c r="Z58" s="103"/>
      <c r="AA58" s="104"/>
    </row>
    <row r="59" spans="1:27" ht="20.25" customHeight="1" x14ac:dyDescent="0.2">
      <c r="A59" s="422"/>
      <c r="B59" s="394"/>
      <c r="C59" s="166" t="s">
        <v>199</v>
      </c>
      <c r="D59" s="396"/>
      <c r="E59" s="398"/>
      <c r="F59" s="390"/>
      <c r="G59" s="376"/>
      <c r="H59" s="369"/>
      <c r="I59" s="417"/>
      <c r="J59" s="102"/>
      <c r="K59" s="103"/>
      <c r="L59" s="103"/>
      <c r="M59" s="103"/>
      <c r="N59" s="103"/>
      <c r="O59" s="103"/>
      <c r="P59" s="103"/>
      <c r="Q59" s="103"/>
      <c r="R59" s="103"/>
      <c r="S59" s="103"/>
      <c r="T59" s="103"/>
      <c r="U59" s="103"/>
      <c r="V59" s="103"/>
      <c r="W59" s="103"/>
      <c r="X59" s="103"/>
      <c r="Y59" s="103"/>
      <c r="Z59" s="103"/>
      <c r="AA59" s="104"/>
    </row>
    <row r="60" spans="1:27" ht="20.25" customHeight="1" x14ac:dyDescent="0.2">
      <c r="A60" s="403"/>
      <c r="B60" s="404" t="s">
        <v>200</v>
      </c>
      <c r="C60" s="405"/>
      <c r="D60" s="406"/>
      <c r="E60" s="407"/>
      <c r="F60" s="167"/>
      <c r="G60" s="168"/>
      <c r="H60" s="167"/>
      <c r="I60" s="165"/>
      <c r="J60" s="102"/>
      <c r="K60" s="103"/>
      <c r="L60" s="103"/>
      <c r="M60" s="103"/>
      <c r="N60" s="103"/>
      <c r="O60" s="103"/>
      <c r="P60" s="103"/>
      <c r="Q60" s="103"/>
      <c r="R60" s="103"/>
      <c r="S60" s="103"/>
      <c r="T60" s="103"/>
      <c r="U60" s="103"/>
      <c r="V60" s="103"/>
      <c r="W60" s="103"/>
      <c r="X60" s="103"/>
      <c r="Y60" s="103"/>
      <c r="Z60" s="103"/>
      <c r="AA60" s="104"/>
    </row>
    <row r="61" spans="1:27" ht="20.25" customHeight="1" x14ac:dyDescent="0.2">
      <c r="A61" s="408" t="s">
        <v>201</v>
      </c>
      <c r="B61" s="409"/>
      <c r="C61" s="409"/>
      <c r="D61" s="409"/>
      <c r="E61" s="409"/>
      <c r="F61" s="410"/>
      <c r="G61" s="164"/>
      <c r="H61" s="164"/>
      <c r="I61" s="165"/>
      <c r="J61" s="102"/>
      <c r="K61" s="103"/>
      <c r="L61" s="103"/>
      <c r="M61" s="103"/>
      <c r="N61" s="103"/>
      <c r="O61" s="103"/>
      <c r="P61" s="103"/>
      <c r="Q61" s="103"/>
      <c r="R61" s="103"/>
      <c r="S61" s="103"/>
      <c r="T61" s="103"/>
      <c r="U61" s="103"/>
      <c r="V61" s="103"/>
      <c r="W61" s="103"/>
      <c r="X61" s="103"/>
      <c r="Y61" s="103"/>
      <c r="Z61" s="103"/>
      <c r="AA61" s="104"/>
    </row>
    <row r="62" spans="1:27" ht="20.25" customHeight="1" x14ac:dyDescent="0.2">
      <c r="A62" s="402">
        <v>115</v>
      </c>
      <c r="B62" s="419" t="s">
        <v>202</v>
      </c>
      <c r="C62" s="420"/>
      <c r="D62" s="420"/>
      <c r="E62" s="420"/>
      <c r="F62" s="421"/>
      <c r="G62" s="164"/>
      <c r="H62" s="164"/>
      <c r="I62" s="165"/>
      <c r="J62" s="102"/>
      <c r="K62" s="103"/>
      <c r="L62" s="103"/>
      <c r="M62" s="103"/>
      <c r="N62" s="103"/>
      <c r="O62" s="103"/>
      <c r="P62" s="103"/>
      <c r="Q62" s="103"/>
      <c r="R62" s="103"/>
      <c r="S62" s="103"/>
      <c r="T62" s="103"/>
      <c r="U62" s="103"/>
      <c r="V62" s="103"/>
      <c r="W62" s="103"/>
      <c r="X62" s="103"/>
      <c r="Y62" s="103"/>
      <c r="Z62" s="103"/>
      <c r="AA62" s="104"/>
    </row>
    <row r="63" spans="1:27" ht="49.5" customHeight="1" x14ac:dyDescent="0.2">
      <c r="A63" s="422"/>
      <c r="B63" s="393" t="s">
        <v>203</v>
      </c>
      <c r="C63" s="166" t="s">
        <v>204</v>
      </c>
      <c r="D63" s="395" t="s">
        <v>205</v>
      </c>
      <c r="E63" s="397">
        <v>1</v>
      </c>
      <c r="F63" s="389"/>
      <c r="G63" s="374">
        <f>COUNTIF(E63,"&gt;=0")</f>
        <v>1</v>
      </c>
      <c r="H63" s="367">
        <v>1</v>
      </c>
      <c r="I63" s="416" t="s">
        <v>22</v>
      </c>
      <c r="J63" s="102"/>
      <c r="K63" s="103"/>
      <c r="L63" s="103"/>
      <c r="M63" s="103"/>
      <c r="N63" s="103"/>
      <c r="O63" s="103"/>
      <c r="P63" s="103"/>
      <c r="Q63" s="103"/>
      <c r="R63" s="103"/>
      <c r="S63" s="103"/>
      <c r="T63" s="103"/>
      <c r="U63" s="103"/>
      <c r="V63" s="103"/>
      <c r="W63" s="103"/>
      <c r="X63" s="103"/>
      <c r="Y63" s="103"/>
      <c r="Z63" s="103"/>
      <c r="AA63" s="104"/>
    </row>
    <row r="64" spans="1:27" ht="33" customHeight="1" x14ac:dyDescent="0.2">
      <c r="A64" s="403"/>
      <c r="B64" s="394"/>
      <c r="C64" s="166" t="s">
        <v>206</v>
      </c>
      <c r="D64" s="396"/>
      <c r="E64" s="398"/>
      <c r="F64" s="390"/>
      <c r="G64" s="376"/>
      <c r="H64" s="369"/>
      <c r="I64" s="417"/>
      <c r="J64" s="102"/>
      <c r="K64" s="103"/>
      <c r="L64" s="103"/>
      <c r="M64" s="103"/>
      <c r="N64" s="103"/>
      <c r="O64" s="103"/>
      <c r="P64" s="103"/>
      <c r="Q64" s="103"/>
      <c r="R64" s="103"/>
      <c r="S64" s="103"/>
      <c r="T64" s="103"/>
      <c r="U64" s="103"/>
      <c r="V64" s="103"/>
      <c r="W64" s="103"/>
      <c r="X64" s="103"/>
      <c r="Y64" s="103"/>
      <c r="Z64" s="103"/>
      <c r="AA64" s="104"/>
    </row>
    <row r="65" spans="1:27" ht="50.1" customHeight="1" x14ac:dyDescent="0.2">
      <c r="A65" s="402">
        <v>116</v>
      </c>
      <c r="B65" s="393" t="s">
        <v>207</v>
      </c>
      <c r="C65" s="166" t="s">
        <v>208</v>
      </c>
      <c r="D65" s="395" t="s">
        <v>209</v>
      </c>
      <c r="E65" s="397">
        <v>1</v>
      </c>
      <c r="F65" s="389"/>
      <c r="G65" s="374">
        <f>COUNTIF(E65,"&gt;=0")</f>
        <v>1</v>
      </c>
      <c r="H65" s="367">
        <v>1</v>
      </c>
      <c r="I65" s="416" t="s">
        <v>22</v>
      </c>
      <c r="J65" s="102"/>
      <c r="K65" s="103"/>
      <c r="L65" s="103"/>
      <c r="M65" s="103"/>
      <c r="N65" s="103"/>
      <c r="O65" s="103"/>
      <c r="P65" s="103"/>
      <c r="Q65" s="103"/>
      <c r="R65" s="103"/>
      <c r="S65" s="103"/>
      <c r="T65" s="103"/>
      <c r="U65" s="103"/>
      <c r="V65" s="103"/>
      <c r="W65" s="103"/>
      <c r="X65" s="103"/>
      <c r="Y65" s="103"/>
      <c r="Z65" s="103"/>
      <c r="AA65" s="104"/>
    </row>
    <row r="66" spans="1:27" ht="32.1" customHeight="1" x14ac:dyDescent="0.2">
      <c r="A66" s="422"/>
      <c r="B66" s="394"/>
      <c r="C66" s="166" t="s">
        <v>210</v>
      </c>
      <c r="D66" s="396"/>
      <c r="E66" s="398"/>
      <c r="F66" s="390"/>
      <c r="G66" s="376"/>
      <c r="H66" s="369"/>
      <c r="I66" s="417"/>
      <c r="J66" s="102"/>
      <c r="K66" s="103"/>
      <c r="L66" s="103"/>
      <c r="M66" s="103"/>
      <c r="N66" s="103"/>
      <c r="O66" s="103"/>
      <c r="P66" s="103"/>
      <c r="Q66" s="103"/>
      <c r="R66" s="103"/>
      <c r="S66" s="103"/>
      <c r="T66" s="103"/>
      <c r="U66" s="103"/>
      <c r="V66" s="103"/>
      <c r="W66" s="103"/>
      <c r="X66" s="103"/>
      <c r="Y66" s="103"/>
      <c r="Z66" s="103"/>
      <c r="AA66" s="104"/>
    </row>
    <row r="67" spans="1:27" ht="22.5" customHeight="1" x14ac:dyDescent="0.2">
      <c r="A67" s="403"/>
      <c r="B67" s="404" t="s">
        <v>211</v>
      </c>
      <c r="C67" s="405"/>
      <c r="D67" s="406"/>
      <c r="E67" s="407"/>
      <c r="F67" s="167"/>
      <c r="G67" s="168"/>
      <c r="H67" s="167"/>
      <c r="I67" s="165"/>
      <c r="J67" s="102"/>
      <c r="K67" s="103"/>
      <c r="L67" s="103"/>
      <c r="M67" s="103"/>
      <c r="N67" s="103"/>
      <c r="O67" s="103"/>
      <c r="P67" s="103"/>
      <c r="Q67" s="103"/>
      <c r="R67" s="103"/>
      <c r="S67" s="103"/>
      <c r="T67" s="103"/>
      <c r="U67" s="103"/>
      <c r="V67" s="103"/>
      <c r="W67" s="103"/>
      <c r="X67" s="103"/>
      <c r="Y67" s="103"/>
      <c r="Z67" s="103"/>
      <c r="AA67" s="104"/>
    </row>
    <row r="68" spans="1:27" ht="22.5" customHeight="1" x14ac:dyDescent="0.2">
      <c r="A68" s="399" t="s">
        <v>212</v>
      </c>
      <c r="B68" s="400"/>
      <c r="C68" s="400"/>
      <c r="D68" s="400"/>
      <c r="E68" s="400"/>
      <c r="F68" s="401"/>
      <c r="G68" s="164"/>
      <c r="H68" s="164"/>
      <c r="I68" s="165"/>
      <c r="J68" s="102"/>
      <c r="K68" s="103"/>
      <c r="L68" s="103"/>
      <c r="M68" s="103"/>
      <c r="N68" s="103"/>
      <c r="O68" s="103"/>
      <c r="P68" s="103"/>
      <c r="Q68" s="103"/>
      <c r="R68" s="103"/>
      <c r="S68" s="103"/>
      <c r="T68" s="103"/>
      <c r="U68" s="103"/>
      <c r="V68" s="103"/>
      <c r="W68" s="103"/>
      <c r="X68" s="103"/>
      <c r="Y68" s="103"/>
      <c r="Z68" s="103"/>
      <c r="AA68" s="104"/>
    </row>
    <row r="69" spans="1:27" ht="97.5" customHeight="1" x14ac:dyDescent="0.2">
      <c r="A69" s="402">
        <v>117</v>
      </c>
      <c r="B69" s="393" t="s">
        <v>213</v>
      </c>
      <c r="C69" s="166" t="s">
        <v>214</v>
      </c>
      <c r="D69" s="395" t="s">
        <v>209</v>
      </c>
      <c r="E69" s="397">
        <v>0</v>
      </c>
      <c r="F69" s="389"/>
      <c r="G69" s="374">
        <f>COUNTIF(E69,"&gt;=0")</f>
        <v>1</v>
      </c>
      <c r="H69" s="367">
        <v>1</v>
      </c>
      <c r="I69" s="416" t="s">
        <v>22</v>
      </c>
      <c r="J69" s="102"/>
      <c r="K69" s="103"/>
      <c r="L69" s="103"/>
      <c r="M69" s="103"/>
      <c r="N69" s="103"/>
      <c r="O69" s="103"/>
      <c r="P69" s="103"/>
      <c r="Q69" s="103"/>
      <c r="R69" s="103"/>
      <c r="S69" s="103"/>
      <c r="T69" s="103"/>
      <c r="U69" s="103"/>
      <c r="V69" s="103"/>
      <c r="W69" s="103"/>
      <c r="X69" s="103"/>
      <c r="Y69" s="103"/>
      <c r="Z69" s="103"/>
      <c r="AA69" s="104"/>
    </row>
    <row r="70" spans="1:27" ht="22.5" customHeight="1" x14ac:dyDescent="0.2">
      <c r="A70" s="403"/>
      <c r="B70" s="394"/>
      <c r="C70" s="166" t="s">
        <v>215</v>
      </c>
      <c r="D70" s="396"/>
      <c r="E70" s="398"/>
      <c r="F70" s="390"/>
      <c r="G70" s="376"/>
      <c r="H70" s="369"/>
      <c r="I70" s="417"/>
      <c r="J70" s="102"/>
      <c r="K70" s="103"/>
      <c r="L70" s="103"/>
      <c r="M70" s="103"/>
      <c r="N70" s="103"/>
      <c r="O70" s="103"/>
      <c r="P70" s="103"/>
      <c r="Q70" s="103"/>
      <c r="R70" s="103"/>
      <c r="S70" s="103"/>
      <c r="T70" s="103"/>
      <c r="U70" s="103"/>
      <c r="V70" s="103"/>
      <c r="W70" s="103"/>
      <c r="X70" s="103"/>
      <c r="Y70" s="103"/>
      <c r="Z70" s="103"/>
      <c r="AA70" s="104"/>
    </row>
    <row r="71" spans="1:27" ht="22.5" customHeight="1" x14ac:dyDescent="0.2">
      <c r="A71" s="399" t="s">
        <v>216</v>
      </c>
      <c r="B71" s="400"/>
      <c r="C71" s="400"/>
      <c r="D71" s="400"/>
      <c r="E71" s="400"/>
      <c r="F71" s="401"/>
      <c r="G71" s="169"/>
      <c r="H71" s="169"/>
      <c r="I71" s="165"/>
      <c r="J71" s="102"/>
      <c r="K71" s="103"/>
      <c r="L71" s="103"/>
      <c r="M71" s="103"/>
      <c r="N71" s="103"/>
      <c r="O71" s="103"/>
      <c r="P71" s="103"/>
      <c r="Q71" s="103"/>
      <c r="R71" s="103"/>
      <c r="S71" s="103"/>
      <c r="T71" s="103"/>
      <c r="U71" s="103"/>
      <c r="V71" s="103"/>
      <c r="W71" s="103"/>
      <c r="X71" s="103"/>
      <c r="Y71" s="103"/>
      <c r="Z71" s="103"/>
      <c r="AA71" s="104"/>
    </row>
    <row r="72" spans="1:27" ht="22.5" customHeight="1" x14ac:dyDescent="0.2">
      <c r="A72" s="137">
        <v>118</v>
      </c>
      <c r="B72" s="411" t="s">
        <v>217</v>
      </c>
      <c r="C72" s="412"/>
      <c r="D72" s="391" t="s">
        <v>57</v>
      </c>
      <c r="E72" s="392"/>
      <c r="F72" s="25"/>
      <c r="G72" s="109">
        <f>IF(OR(D72="Selecione SIM ou NÃO",D72=""),0,1)</f>
        <v>1</v>
      </c>
      <c r="H72" s="27">
        <v>1</v>
      </c>
      <c r="I72" s="165"/>
      <c r="J72" s="102"/>
      <c r="K72" s="103"/>
      <c r="L72" s="103"/>
      <c r="M72" s="103"/>
      <c r="N72" s="103"/>
      <c r="O72" s="103"/>
      <c r="P72" s="103"/>
      <c r="Q72" s="103"/>
      <c r="R72" s="103"/>
      <c r="S72" s="103"/>
      <c r="T72" s="103"/>
      <c r="U72" s="103"/>
      <c r="V72" s="103"/>
      <c r="W72" s="103"/>
      <c r="X72" s="103"/>
      <c r="Y72" s="103"/>
      <c r="Z72" s="103"/>
      <c r="AA72" s="104"/>
    </row>
    <row r="73" spans="1:27" ht="22.5" customHeight="1" x14ac:dyDescent="0.2">
      <c r="A73" s="137">
        <v>119</v>
      </c>
      <c r="B73" s="411" t="s">
        <v>218</v>
      </c>
      <c r="C73" s="412"/>
      <c r="D73" s="391" t="s">
        <v>57</v>
      </c>
      <c r="E73" s="392"/>
      <c r="F73" s="25"/>
      <c r="G73" s="109">
        <f>IF(OR(D73="Selecione SIM ou NÃO",D73=""),0,1)</f>
        <v>1</v>
      </c>
      <c r="H73" s="27">
        <v>1</v>
      </c>
      <c r="I73" s="165"/>
      <c r="J73" s="102"/>
      <c r="K73" s="103"/>
      <c r="L73" s="103"/>
      <c r="M73" s="103"/>
      <c r="N73" s="103"/>
      <c r="O73" s="103"/>
      <c r="P73" s="103"/>
      <c r="Q73" s="103"/>
      <c r="R73" s="103"/>
      <c r="S73" s="103"/>
      <c r="T73" s="103"/>
      <c r="U73" s="103"/>
      <c r="V73" s="103"/>
      <c r="W73" s="103"/>
      <c r="X73" s="103"/>
      <c r="Y73" s="103"/>
      <c r="Z73" s="103"/>
      <c r="AA73" s="104"/>
    </row>
    <row r="74" spans="1:27" ht="36" customHeight="1" x14ac:dyDescent="0.2">
      <c r="A74" s="137">
        <v>120</v>
      </c>
      <c r="B74" s="411" t="s">
        <v>219</v>
      </c>
      <c r="C74" s="412"/>
      <c r="D74" s="391" t="s">
        <v>57</v>
      </c>
      <c r="E74" s="392"/>
      <c r="F74" s="25"/>
      <c r="G74" s="109">
        <f>IF(OR(D74="Selecione SIM ou NÃO",D74=""),0,1)</f>
        <v>1</v>
      </c>
      <c r="H74" s="27">
        <v>1</v>
      </c>
      <c r="I74" s="165"/>
      <c r="J74" s="102"/>
      <c r="K74" s="103"/>
      <c r="L74" s="103"/>
      <c r="M74" s="103"/>
      <c r="N74" s="103"/>
      <c r="O74" s="103"/>
      <c r="P74" s="103"/>
      <c r="Q74" s="103"/>
      <c r="R74" s="103"/>
      <c r="S74" s="103"/>
      <c r="T74" s="103"/>
      <c r="U74" s="103"/>
      <c r="V74" s="103"/>
      <c r="W74" s="103"/>
      <c r="X74" s="103"/>
      <c r="Y74" s="103"/>
      <c r="Z74" s="103"/>
      <c r="AA74" s="104"/>
    </row>
    <row r="75" spans="1:27" ht="22.5" customHeight="1" x14ac:dyDescent="0.2">
      <c r="A75" s="399" t="s">
        <v>220</v>
      </c>
      <c r="B75" s="400"/>
      <c r="C75" s="400"/>
      <c r="D75" s="400"/>
      <c r="E75" s="400"/>
      <c r="F75" s="401"/>
      <c r="G75" s="169"/>
      <c r="H75" s="169"/>
      <c r="I75" s="165"/>
      <c r="J75" s="102"/>
      <c r="K75" s="103"/>
      <c r="L75" s="103"/>
      <c r="M75" s="103"/>
      <c r="N75" s="103"/>
      <c r="O75" s="103"/>
      <c r="P75" s="103"/>
      <c r="Q75" s="103"/>
      <c r="R75" s="103"/>
      <c r="S75" s="103"/>
      <c r="T75" s="103"/>
      <c r="U75" s="103"/>
      <c r="V75" s="103"/>
      <c r="W75" s="103"/>
      <c r="X75" s="103"/>
      <c r="Y75" s="103"/>
      <c r="Z75" s="103"/>
      <c r="AA75" s="104"/>
    </row>
    <row r="76" spans="1:27" ht="22.5" customHeight="1" x14ac:dyDescent="0.2">
      <c r="A76" s="137">
        <v>121</v>
      </c>
      <c r="B76" s="411" t="s">
        <v>221</v>
      </c>
      <c r="C76" s="412"/>
      <c r="D76" s="391" t="s">
        <v>57</v>
      </c>
      <c r="E76" s="392"/>
      <c r="F76" s="25"/>
      <c r="G76" s="109">
        <f>IF(OR(D76="Selecione SIM ou NÃO",D76=""),0,1)</f>
        <v>1</v>
      </c>
      <c r="H76" s="27">
        <v>1</v>
      </c>
      <c r="I76" s="165"/>
      <c r="J76" s="102"/>
      <c r="K76" s="103"/>
      <c r="L76" s="103"/>
      <c r="M76" s="103"/>
      <c r="N76" s="103"/>
      <c r="O76" s="103"/>
      <c r="P76" s="103"/>
      <c r="Q76" s="103"/>
      <c r="R76" s="103"/>
      <c r="S76" s="103"/>
      <c r="T76" s="103"/>
      <c r="U76" s="103"/>
      <c r="V76" s="103"/>
      <c r="W76" s="103"/>
      <c r="X76" s="103"/>
      <c r="Y76" s="103"/>
      <c r="Z76" s="103"/>
      <c r="AA76" s="104"/>
    </row>
    <row r="77" spans="1:27" ht="33" customHeight="1" x14ac:dyDescent="0.2">
      <c r="A77" s="137">
        <v>122</v>
      </c>
      <c r="B77" s="411" t="s">
        <v>222</v>
      </c>
      <c r="C77" s="412"/>
      <c r="D77" s="65" t="s">
        <v>82</v>
      </c>
      <c r="E77" s="170"/>
      <c r="F77" s="25"/>
      <c r="G77" s="109">
        <f>IF(OR(D77="Selecione SIM ou NÃO",D77=""),0,1)</f>
        <v>1</v>
      </c>
      <c r="H77" s="27">
        <v>1</v>
      </c>
      <c r="I77" s="165"/>
      <c r="J77" s="102"/>
      <c r="K77" s="103"/>
      <c r="L77" s="103"/>
      <c r="M77" s="103"/>
      <c r="N77" s="103"/>
      <c r="O77" s="103"/>
      <c r="P77" s="103"/>
      <c r="Q77" s="103"/>
      <c r="R77" s="103"/>
      <c r="S77" s="103"/>
      <c r="T77" s="103"/>
      <c r="U77" s="103"/>
      <c r="V77" s="103"/>
      <c r="W77" s="103"/>
      <c r="X77" s="103"/>
      <c r="Y77" s="103"/>
      <c r="Z77" s="103"/>
      <c r="AA77" s="104"/>
    </row>
    <row r="78" spans="1:27" ht="22.5" customHeight="1" x14ac:dyDescent="0.2">
      <c r="A78" s="137">
        <v>123</v>
      </c>
      <c r="B78" s="423" t="s">
        <v>223</v>
      </c>
      <c r="C78" s="424"/>
      <c r="D78" s="425" t="s">
        <v>82</v>
      </c>
      <c r="E78" s="352"/>
      <c r="F78" s="25"/>
      <c r="G78" s="109">
        <f>IF(OR(D78="Selecione SIM ou NÃO",D78=""),0,1)</f>
        <v>1</v>
      </c>
      <c r="H78" s="27">
        <v>1</v>
      </c>
      <c r="I78" s="165"/>
      <c r="J78" s="102"/>
      <c r="K78" s="103"/>
      <c r="L78" s="103"/>
      <c r="M78" s="103"/>
      <c r="N78" s="103"/>
      <c r="O78" s="103"/>
      <c r="P78" s="103"/>
      <c r="Q78" s="103"/>
      <c r="R78" s="103"/>
      <c r="S78" s="103"/>
      <c r="T78" s="103"/>
      <c r="U78" s="103"/>
      <c r="V78" s="103"/>
      <c r="W78" s="103"/>
      <c r="X78" s="103"/>
      <c r="Y78" s="103"/>
      <c r="Z78" s="103"/>
      <c r="AA78" s="104"/>
    </row>
    <row r="79" spans="1:27" ht="22.5" customHeight="1" x14ac:dyDescent="0.2">
      <c r="A79" s="137">
        <v>124</v>
      </c>
      <c r="B79" s="423" t="s">
        <v>224</v>
      </c>
      <c r="C79" s="424"/>
      <c r="D79" s="425" t="s">
        <v>82</v>
      </c>
      <c r="E79" s="352"/>
      <c r="F79" s="25"/>
      <c r="G79" s="109">
        <f>IF(OR(D79="Selecione SIM ou NÃO",D79=""),0,1)</f>
        <v>1</v>
      </c>
      <c r="H79" s="27">
        <v>1</v>
      </c>
      <c r="I79" s="165"/>
      <c r="J79" s="102"/>
      <c r="K79" s="103"/>
      <c r="L79" s="103"/>
      <c r="M79" s="103"/>
      <c r="N79" s="103"/>
      <c r="O79" s="103"/>
      <c r="P79" s="103"/>
      <c r="Q79" s="103"/>
      <c r="R79" s="103"/>
      <c r="S79" s="103"/>
      <c r="T79" s="103"/>
      <c r="U79" s="103"/>
      <c r="V79" s="103"/>
      <c r="W79" s="103"/>
      <c r="X79" s="103"/>
      <c r="Y79" s="103"/>
      <c r="Z79" s="103"/>
      <c r="AA79" s="104"/>
    </row>
    <row r="80" spans="1:27" ht="17.100000000000001" customHeight="1" x14ac:dyDescent="0.2">
      <c r="A80" s="114"/>
      <c r="B80" s="101"/>
      <c r="C80" s="101"/>
      <c r="D80" s="172"/>
      <c r="E80" s="172"/>
      <c r="F80" s="172"/>
      <c r="G80" s="173">
        <f>SUM(G6:G79)</f>
        <v>45</v>
      </c>
      <c r="H80" s="37">
        <f>SUM(H6:H79)</f>
        <v>47</v>
      </c>
      <c r="I80" s="174"/>
      <c r="J80" s="103"/>
      <c r="K80" s="103"/>
      <c r="L80" s="103"/>
      <c r="M80" s="103"/>
      <c r="N80" s="103"/>
      <c r="O80" s="103"/>
      <c r="P80" s="103"/>
      <c r="Q80" s="103"/>
      <c r="R80" s="103"/>
      <c r="S80" s="103"/>
      <c r="T80" s="103"/>
      <c r="U80" s="103"/>
      <c r="V80" s="103"/>
      <c r="W80" s="103"/>
      <c r="X80" s="103"/>
      <c r="Y80" s="103"/>
      <c r="Z80" s="103"/>
      <c r="AA80" s="104"/>
    </row>
    <row r="81" spans="1:27" ht="17.100000000000001" customHeight="1" x14ac:dyDescent="0.2">
      <c r="A81" s="156"/>
      <c r="B81" s="175"/>
      <c r="C81" s="175"/>
      <c r="D81" s="176"/>
      <c r="E81" s="176"/>
      <c r="F81" s="176"/>
      <c r="G81" s="115"/>
      <c r="H81" s="177"/>
      <c r="I81" s="103"/>
      <c r="J81" s="103"/>
      <c r="K81" s="103"/>
      <c r="L81" s="103"/>
      <c r="M81" s="103"/>
      <c r="N81" s="103"/>
      <c r="O81" s="103"/>
      <c r="P81" s="103"/>
      <c r="Q81" s="103"/>
      <c r="R81" s="103"/>
      <c r="S81" s="103"/>
      <c r="T81" s="103"/>
      <c r="U81" s="103"/>
      <c r="V81" s="103"/>
      <c r="W81" s="103"/>
      <c r="X81" s="103"/>
      <c r="Y81" s="103"/>
      <c r="Z81" s="103"/>
      <c r="AA81" s="104"/>
    </row>
    <row r="82" spans="1:27" ht="9" hidden="1" customHeight="1" x14ac:dyDescent="0.2">
      <c r="A82" s="119" t="s">
        <v>81</v>
      </c>
      <c r="B82" s="175"/>
      <c r="C82" s="175"/>
      <c r="D82" s="176"/>
      <c r="E82" s="176"/>
      <c r="F82" s="176"/>
      <c r="G82" s="176"/>
      <c r="H82" s="178"/>
      <c r="I82" s="103"/>
      <c r="J82" s="103"/>
      <c r="K82" s="103"/>
      <c r="L82" s="103"/>
      <c r="M82" s="103"/>
      <c r="N82" s="103"/>
      <c r="O82" s="103"/>
      <c r="P82" s="103"/>
      <c r="Q82" s="103"/>
      <c r="R82" s="103"/>
      <c r="S82" s="103"/>
      <c r="T82" s="103"/>
      <c r="U82" s="103"/>
      <c r="V82" s="103"/>
      <c r="W82" s="103"/>
      <c r="X82" s="103"/>
      <c r="Y82" s="103"/>
      <c r="Z82" s="103"/>
      <c r="AA82" s="104"/>
    </row>
    <row r="83" spans="1:27" ht="9" hidden="1" customHeight="1" x14ac:dyDescent="0.2">
      <c r="A83" s="120" t="s">
        <v>57</v>
      </c>
      <c r="B83" s="175"/>
      <c r="C83" s="175"/>
      <c r="D83" s="176"/>
      <c r="E83" s="176"/>
      <c r="F83" s="176"/>
      <c r="G83" s="176"/>
      <c r="H83" s="178"/>
      <c r="I83" s="103"/>
      <c r="J83" s="103"/>
      <c r="K83" s="103"/>
      <c r="L83" s="103"/>
      <c r="M83" s="103"/>
      <c r="N83" s="103"/>
      <c r="O83" s="103"/>
      <c r="P83" s="103"/>
      <c r="Q83" s="103"/>
      <c r="R83" s="103"/>
      <c r="S83" s="103"/>
      <c r="T83" s="103"/>
      <c r="U83" s="103"/>
      <c r="V83" s="103"/>
      <c r="W83" s="103"/>
      <c r="X83" s="103"/>
      <c r="Y83" s="103"/>
      <c r="Z83" s="103"/>
      <c r="AA83" s="104"/>
    </row>
    <row r="84" spans="1:27" ht="9" hidden="1" customHeight="1" x14ac:dyDescent="0.2">
      <c r="A84" s="120" t="s">
        <v>82</v>
      </c>
      <c r="B84" s="175"/>
      <c r="C84" s="175"/>
      <c r="D84" s="176"/>
      <c r="E84" s="176"/>
      <c r="F84" s="176"/>
      <c r="G84" s="176"/>
      <c r="H84" s="178"/>
      <c r="I84" s="103"/>
      <c r="J84" s="103"/>
      <c r="K84" s="103"/>
      <c r="L84" s="103"/>
      <c r="M84" s="103"/>
      <c r="N84" s="103"/>
      <c r="O84" s="103"/>
      <c r="P84" s="103"/>
      <c r="Q84" s="103"/>
      <c r="R84" s="103"/>
      <c r="S84" s="103"/>
      <c r="T84" s="103"/>
      <c r="U84" s="103"/>
      <c r="V84" s="103"/>
      <c r="W84" s="103"/>
      <c r="X84" s="103"/>
      <c r="Y84" s="103"/>
      <c r="Z84" s="103"/>
      <c r="AA84" s="104"/>
    </row>
    <row r="85" spans="1:27" ht="17.100000000000001" customHeight="1" x14ac:dyDescent="0.2">
      <c r="A85" s="156"/>
      <c r="B85" s="175"/>
      <c r="C85" s="175"/>
      <c r="D85" s="176"/>
      <c r="E85" s="176"/>
      <c r="F85" s="176"/>
      <c r="G85" s="176"/>
      <c r="H85" s="178"/>
      <c r="I85" s="103"/>
      <c r="J85" s="103"/>
      <c r="K85" s="103"/>
      <c r="L85" s="103"/>
      <c r="M85" s="103"/>
      <c r="N85" s="103"/>
      <c r="O85" s="103"/>
      <c r="P85" s="103"/>
      <c r="Q85" s="103"/>
      <c r="R85" s="103"/>
      <c r="S85" s="103"/>
      <c r="T85" s="103"/>
      <c r="U85" s="103"/>
      <c r="V85" s="103"/>
      <c r="W85" s="103"/>
      <c r="X85" s="103"/>
      <c r="Y85" s="103"/>
      <c r="Z85" s="103"/>
      <c r="AA85" s="104"/>
    </row>
    <row r="86" spans="1:27" ht="17.100000000000001" customHeight="1" x14ac:dyDescent="0.2">
      <c r="A86" s="156"/>
      <c r="B86" s="175"/>
      <c r="C86" s="175"/>
      <c r="D86" s="176"/>
      <c r="E86" s="176"/>
      <c r="F86" s="176"/>
      <c r="G86" s="176"/>
      <c r="H86" s="178"/>
      <c r="I86" s="103"/>
      <c r="J86" s="103"/>
      <c r="K86" s="103"/>
      <c r="L86" s="103"/>
      <c r="M86" s="103"/>
      <c r="N86" s="103"/>
      <c r="O86" s="103"/>
      <c r="P86" s="103"/>
      <c r="Q86" s="103"/>
      <c r="R86" s="103"/>
      <c r="S86" s="103"/>
      <c r="T86" s="103"/>
      <c r="U86" s="103"/>
      <c r="V86" s="103"/>
      <c r="W86" s="103"/>
      <c r="X86" s="103"/>
      <c r="Y86" s="103"/>
      <c r="Z86" s="103"/>
      <c r="AA86" s="104"/>
    </row>
    <row r="87" spans="1:27" ht="15.75" customHeight="1" x14ac:dyDescent="0.2">
      <c r="A87" s="156"/>
      <c r="B87" s="175"/>
      <c r="C87" s="175"/>
      <c r="D87" s="176"/>
      <c r="E87" s="176"/>
      <c r="F87" s="176"/>
      <c r="G87" s="176"/>
      <c r="H87" s="178"/>
      <c r="I87" s="103"/>
      <c r="J87" s="103"/>
      <c r="K87" s="103"/>
      <c r="L87" s="103"/>
      <c r="M87" s="103"/>
      <c r="N87" s="103"/>
      <c r="O87" s="103"/>
      <c r="P87" s="103"/>
      <c r="Q87" s="103"/>
      <c r="R87" s="103"/>
      <c r="S87" s="103"/>
      <c r="T87" s="103"/>
      <c r="U87" s="103"/>
      <c r="V87" s="103"/>
      <c r="W87" s="103"/>
      <c r="X87" s="103"/>
      <c r="Y87" s="103"/>
      <c r="Z87" s="103"/>
      <c r="AA87" s="104"/>
    </row>
    <row r="88" spans="1:27" ht="15.75" customHeight="1" x14ac:dyDescent="0.2">
      <c r="A88" s="156"/>
      <c r="B88" s="175"/>
      <c r="C88" s="175"/>
      <c r="D88" s="176"/>
      <c r="E88" s="176"/>
      <c r="F88" s="176"/>
      <c r="G88" s="176"/>
      <c r="H88" s="178"/>
      <c r="I88" s="103"/>
      <c r="J88" s="103"/>
      <c r="K88" s="103"/>
      <c r="L88" s="103"/>
      <c r="M88" s="103"/>
      <c r="N88" s="103"/>
      <c r="O88" s="103"/>
      <c r="P88" s="103"/>
      <c r="Q88" s="103"/>
      <c r="R88" s="103"/>
      <c r="S88" s="103"/>
      <c r="T88" s="103"/>
      <c r="U88" s="103"/>
      <c r="V88" s="103"/>
      <c r="W88" s="103"/>
      <c r="X88" s="103"/>
      <c r="Y88" s="103"/>
      <c r="Z88" s="103"/>
      <c r="AA88" s="104"/>
    </row>
    <row r="89" spans="1:27" ht="15.75" customHeight="1" x14ac:dyDescent="0.2">
      <c r="A89" s="156"/>
      <c r="B89" s="175"/>
      <c r="C89" s="175"/>
      <c r="D89" s="176"/>
      <c r="E89" s="176"/>
      <c r="F89" s="176"/>
      <c r="G89" s="176"/>
      <c r="H89" s="178"/>
      <c r="I89" s="103"/>
      <c r="J89" s="103"/>
      <c r="K89" s="103"/>
      <c r="L89" s="103"/>
      <c r="M89" s="103"/>
      <c r="N89" s="103"/>
      <c r="O89" s="103"/>
      <c r="P89" s="103"/>
      <c r="Q89" s="103"/>
      <c r="R89" s="103"/>
      <c r="S89" s="103"/>
      <c r="T89" s="103"/>
      <c r="U89" s="103"/>
      <c r="V89" s="103"/>
      <c r="W89" s="103"/>
      <c r="X89" s="103"/>
      <c r="Y89" s="103"/>
      <c r="Z89" s="103"/>
      <c r="AA89" s="104"/>
    </row>
    <row r="90" spans="1:27" ht="15.75" customHeight="1" x14ac:dyDescent="0.2">
      <c r="A90" s="156"/>
      <c r="B90" s="175"/>
      <c r="C90" s="175"/>
      <c r="D90" s="176"/>
      <c r="E90" s="176"/>
      <c r="F90" s="176"/>
      <c r="G90" s="176"/>
      <c r="H90" s="178"/>
      <c r="I90" s="103"/>
      <c r="J90" s="103"/>
      <c r="K90" s="103"/>
      <c r="L90" s="103"/>
      <c r="M90" s="103"/>
      <c r="N90" s="103"/>
      <c r="O90" s="103"/>
      <c r="P90" s="103"/>
      <c r="Q90" s="103"/>
      <c r="R90" s="103"/>
      <c r="S90" s="103"/>
      <c r="T90" s="103"/>
      <c r="U90" s="103"/>
      <c r="V90" s="103"/>
      <c r="W90" s="103"/>
      <c r="X90" s="103"/>
      <c r="Y90" s="103"/>
      <c r="Z90" s="103"/>
      <c r="AA90" s="104"/>
    </row>
    <row r="91" spans="1:27" ht="15.75" customHeight="1" x14ac:dyDescent="0.2">
      <c r="A91" s="156"/>
      <c r="B91" s="175"/>
      <c r="C91" s="175"/>
      <c r="D91" s="176"/>
      <c r="E91" s="176"/>
      <c r="F91" s="176"/>
      <c r="G91" s="176"/>
      <c r="H91" s="178"/>
      <c r="I91" s="103"/>
      <c r="J91" s="103"/>
      <c r="K91" s="103"/>
      <c r="L91" s="103"/>
      <c r="M91" s="103"/>
      <c r="N91" s="103"/>
      <c r="O91" s="103"/>
      <c r="P91" s="103"/>
      <c r="Q91" s="103"/>
      <c r="R91" s="103"/>
      <c r="S91" s="103"/>
      <c r="T91" s="103"/>
      <c r="U91" s="103"/>
      <c r="V91" s="103"/>
      <c r="W91" s="103"/>
      <c r="X91" s="103"/>
      <c r="Y91" s="103"/>
      <c r="Z91" s="103"/>
      <c r="AA91" s="104"/>
    </row>
    <row r="92" spans="1:27" ht="15.75" customHeight="1" x14ac:dyDescent="0.2">
      <c r="A92" s="156"/>
      <c r="B92" s="175"/>
      <c r="C92" s="175"/>
      <c r="D92" s="176"/>
      <c r="E92" s="176"/>
      <c r="F92" s="176"/>
      <c r="G92" s="176"/>
      <c r="H92" s="178"/>
      <c r="I92" s="103"/>
      <c r="J92" s="103"/>
      <c r="K92" s="103"/>
      <c r="L92" s="103"/>
      <c r="M92" s="103"/>
      <c r="N92" s="103"/>
      <c r="O92" s="103"/>
      <c r="P92" s="103"/>
      <c r="Q92" s="103"/>
      <c r="R92" s="103"/>
      <c r="S92" s="103"/>
      <c r="T92" s="103"/>
      <c r="U92" s="103"/>
      <c r="V92" s="103"/>
      <c r="W92" s="103"/>
      <c r="X92" s="103"/>
      <c r="Y92" s="103"/>
      <c r="Z92" s="103"/>
      <c r="AA92" s="104"/>
    </row>
    <row r="93" spans="1:27" ht="15.75" customHeight="1" x14ac:dyDescent="0.2">
      <c r="A93" s="156"/>
      <c r="B93" s="175"/>
      <c r="C93" s="175"/>
      <c r="D93" s="176"/>
      <c r="E93" s="176"/>
      <c r="F93" s="176"/>
      <c r="G93" s="176"/>
      <c r="H93" s="178"/>
      <c r="I93" s="103"/>
      <c r="J93" s="103"/>
      <c r="K93" s="103"/>
      <c r="L93" s="103"/>
      <c r="M93" s="103"/>
      <c r="N93" s="103"/>
      <c r="O93" s="103"/>
      <c r="P93" s="103"/>
      <c r="Q93" s="103"/>
      <c r="R93" s="103"/>
      <c r="S93" s="103"/>
      <c r="T93" s="103"/>
      <c r="U93" s="103"/>
      <c r="V93" s="103"/>
      <c r="W93" s="103"/>
      <c r="X93" s="103"/>
      <c r="Y93" s="103"/>
      <c r="Z93" s="103"/>
      <c r="AA93" s="104"/>
    </row>
    <row r="94" spans="1:27" ht="15.75" customHeight="1" x14ac:dyDescent="0.2">
      <c r="A94" s="156"/>
      <c r="B94" s="175"/>
      <c r="C94" s="175"/>
      <c r="D94" s="176"/>
      <c r="E94" s="176"/>
      <c r="F94" s="176"/>
      <c r="G94" s="176"/>
      <c r="H94" s="178"/>
      <c r="I94" s="103"/>
      <c r="J94" s="103"/>
      <c r="K94" s="103"/>
      <c r="L94" s="103"/>
      <c r="M94" s="103"/>
      <c r="N94" s="103"/>
      <c r="O94" s="103"/>
      <c r="P94" s="103"/>
      <c r="Q94" s="103"/>
      <c r="R94" s="103"/>
      <c r="S94" s="103"/>
      <c r="T94" s="103"/>
      <c r="U94" s="103"/>
      <c r="V94" s="103"/>
      <c r="W94" s="103"/>
      <c r="X94" s="103"/>
      <c r="Y94" s="103"/>
      <c r="Z94" s="103"/>
      <c r="AA94" s="104"/>
    </row>
    <row r="95" spans="1:27" ht="15.75" customHeight="1" x14ac:dyDescent="0.2">
      <c r="A95" s="156"/>
      <c r="B95" s="175"/>
      <c r="C95" s="175"/>
      <c r="D95" s="176"/>
      <c r="E95" s="176"/>
      <c r="F95" s="176"/>
      <c r="G95" s="176"/>
      <c r="H95" s="178"/>
      <c r="I95" s="103"/>
      <c r="J95" s="103"/>
      <c r="K95" s="103"/>
      <c r="L95" s="103"/>
      <c r="M95" s="103"/>
      <c r="N95" s="103"/>
      <c r="O95" s="103"/>
      <c r="P95" s="103"/>
      <c r="Q95" s="103"/>
      <c r="R95" s="103"/>
      <c r="S95" s="103"/>
      <c r="T95" s="103"/>
      <c r="U95" s="103"/>
      <c r="V95" s="103"/>
      <c r="W95" s="103"/>
      <c r="X95" s="103"/>
      <c r="Y95" s="103"/>
      <c r="Z95" s="103"/>
      <c r="AA95" s="104"/>
    </row>
    <row r="96" spans="1:27" ht="15.75" customHeight="1" x14ac:dyDescent="0.2">
      <c r="A96" s="156"/>
      <c r="B96" s="175"/>
      <c r="C96" s="175"/>
      <c r="D96" s="176"/>
      <c r="E96" s="176"/>
      <c r="F96" s="176"/>
      <c r="G96" s="176"/>
      <c r="H96" s="178"/>
      <c r="I96" s="103"/>
      <c r="J96" s="103"/>
      <c r="K96" s="103"/>
      <c r="L96" s="103"/>
      <c r="M96" s="103"/>
      <c r="N96" s="103"/>
      <c r="O96" s="103"/>
      <c r="P96" s="103"/>
      <c r="Q96" s="103"/>
      <c r="R96" s="103"/>
      <c r="S96" s="103"/>
      <c r="T96" s="103"/>
      <c r="U96" s="103"/>
      <c r="V96" s="103"/>
      <c r="W96" s="103"/>
      <c r="X96" s="103"/>
      <c r="Y96" s="103"/>
      <c r="Z96" s="103"/>
      <c r="AA96" s="104"/>
    </row>
    <row r="97" spans="1:27" ht="15.75" customHeight="1" x14ac:dyDescent="0.2">
      <c r="A97" s="156"/>
      <c r="B97" s="175"/>
      <c r="C97" s="175"/>
      <c r="D97" s="176"/>
      <c r="E97" s="176"/>
      <c r="F97" s="176"/>
      <c r="G97" s="176"/>
      <c r="H97" s="178"/>
      <c r="I97" s="103"/>
      <c r="J97" s="103"/>
      <c r="K97" s="103"/>
      <c r="L97" s="103"/>
      <c r="M97" s="103"/>
      <c r="N97" s="103"/>
      <c r="O97" s="103"/>
      <c r="P97" s="103"/>
      <c r="Q97" s="103"/>
      <c r="R97" s="103"/>
      <c r="S97" s="103"/>
      <c r="T97" s="103"/>
      <c r="U97" s="103"/>
      <c r="V97" s="103"/>
      <c r="W97" s="103"/>
      <c r="X97" s="103"/>
      <c r="Y97" s="103"/>
      <c r="Z97" s="103"/>
      <c r="AA97" s="104"/>
    </row>
    <row r="98" spans="1:27" ht="15.75" customHeight="1" x14ac:dyDescent="0.2">
      <c r="A98" s="156"/>
      <c r="B98" s="175"/>
      <c r="C98" s="175"/>
      <c r="D98" s="176"/>
      <c r="E98" s="176"/>
      <c r="F98" s="176"/>
      <c r="G98" s="176"/>
      <c r="H98" s="178"/>
      <c r="I98" s="103"/>
      <c r="J98" s="103"/>
      <c r="K98" s="103"/>
      <c r="L98" s="103"/>
      <c r="M98" s="103"/>
      <c r="N98" s="103"/>
      <c r="O98" s="103"/>
      <c r="P98" s="103"/>
      <c r="Q98" s="103"/>
      <c r="R98" s="103"/>
      <c r="S98" s="103"/>
      <c r="T98" s="103"/>
      <c r="U98" s="103"/>
      <c r="V98" s="103"/>
      <c r="W98" s="103"/>
      <c r="X98" s="103"/>
      <c r="Y98" s="103"/>
      <c r="Z98" s="103"/>
      <c r="AA98" s="104"/>
    </row>
    <row r="99" spans="1:27" ht="15.75" customHeight="1" x14ac:dyDescent="0.2">
      <c r="A99" s="156"/>
      <c r="B99" s="175"/>
      <c r="C99" s="175"/>
      <c r="D99" s="176"/>
      <c r="E99" s="176"/>
      <c r="F99" s="176"/>
      <c r="G99" s="176"/>
      <c r="H99" s="178"/>
      <c r="I99" s="103"/>
      <c r="J99" s="103"/>
      <c r="K99" s="103"/>
      <c r="L99" s="103"/>
      <c r="M99" s="103"/>
      <c r="N99" s="103"/>
      <c r="O99" s="103"/>
      <c r="P99" s="103"/>
      <c r="Q99" s="103"/>
      <c r="R99" s="103"/>
      <c r="S99" s="103"/>
      <c r="T99" s="103"/>
      <c r="U99" s="103"/>
      <c r="V99" s="103"/>
      <c r="W99" s="103"/>
      <c r="X99" s="103"/>
      <c r="Y99" s="103"/>
      <c r="Z99" s="103"/>
      <c r="AA99" s="104"/>
    </row>
    <row r="100" spans="1:27" ht="15.75" customHeight="1" x14ac:dyDescent="0.2">
      <c r="A100" s="156"/>
      <c r="B100" s="175"/>
      <c r="C100" s="175"/>
      <c r="D100" s="176"/>
      <c r="E100" s="176"/>
      <c r="F100" s="176"/>
      <c r="G100" s="176"/>
      <c r="H100" s="178"/>
      <c r="I100" s="103"/>
      <c r="J100" s="103"/>
      <c r="K100" s="103"/>
      <c r="L100" s="103"/>
      <c r="M100" s="103"/>
      <c r="N100" s="103"/>
      <c r="O100" s="103"/>
      <c r="P100" s="103"/>
      <c r="Q100" s="103"/>
      <c r="R100" s="103"/>
      <c r="S100" s="103"/>
      <c r="T100" s="103"/>
      <c r="U100" s="103"/>
      <c r="V100" s="103"/>
      <c r="W100" s="103"/>
      <c r="X100" s="103"/>
      <c r="Y100" s="103"/>
      <c r="Z100" s="103"/>
      <c r="AA100" s="104"/>
    </row>
    <row r="101" spans="1:27" ht="15.75" customHeight="1" x14ac:dyDescent="0.2">
      <c r="A101" s="156"/>
      <c r="B101" s="175"/>
      <c r="C101" s="175"/>
      <c r="D101" s="176"/>
      <c r="E101" s="176"/>
      <c r="F101" s="176"/>
      <c r="G101" s="176"/>
      <c r="H101" s="178"/>
      <c r="I101" s="103"/>
      <c r="J101" s="103"/>
      <c r="K101" s="103"/>
      <c r="L101" s="103"/>
      <c r="M101" s="103"/>
      <c r="N101" s="103"/>
      <c r="O101" s="103"/>
      <c r="P101" s="103"/>
      <c r="Q101" s="103"/>
      <c r="R101" s="103"/>
      <c r="S101" s="103"/>
      <c r="T101" s="103"/>
      <c r="U101" s="103"/>
      <c r="V101" s="103"/>
      <c r="W101" s="103"/>
      <c r="X101" s="103"/>
      <c r="Y101" s="103"/>
      <c r="Z101" s="103"/>
      <c r="AA101" s="104"/>
    </row>
    <row r="102" spans="1:27" ht="15.75" customHeight="1" x14ac:dyDescent="0.2">
      <c r="A102" s="156"/>
      <c r="B102" s="175"/>
      <c r="C102" s="175"/>
      <c r="D102" s="176"/>
      <c r="E102" s="176"/>
      <c r="F102" s="176"/>
      <c r="G102" s="176"/>
      <c r="H102" s="178"/>
      <c r="I102" s="103"/>
      <c r="J102" s="103"/>
      <c r="K102" s="103"/>
      <c r="L102" s="103"/>
      <c r="M102" s="103"/>
      <c r="N102" s="103"/>
      <c r="O102" s="103"/>
      <c r="P102" s="103"/>
      <c r="Q102" s="103"/>
      <c r="R102" s="103"/>
      <c r="S102" s="103"/>
      <c r="T102" s="103"/>
      <c r="U102" s="103"/>
      <c r="V102" s="103"/>
      <c r="W102" s="103"/>
      <c r="X102" s="103"/>
      <c r="Y102" s="103"/>
      <c r="Z102" s="103"/>
      <c r="AA102" s="104"/>
    </row>
    <row r="103" spans="1:27" ht="15.75" customHeight="1" x14ac:dyDescent="0.2">
      <c r="A103" s="156"/>
      <c r="B103" s="175"/>
      <c r="C103" s="175"/>
      <c r="D103" s="176"/>
      <c r="E103" s="176"/>
      <c r="F103" s="176"/>
      <c r="G103" s="176"/>
      <c r="H103" s="178"/>
      <c r="I103" s="103"/>
      <c r="J103" s="103"/>
      <c r="K103" s="103"/>
      <c r="L103" s="103"/>
      <c r="M103" s="103"/>
      <c r="N103" s="103"/>
      <c r="O103" s="103"/>
      <c r="P103" s="103"/>
      <c r="Q103" s="103"/>
      <c r="R103" s="103"/>
      <c r="S103" s="103"/>
      <c r="T103" s="103"/>
      <c r="U103" s="103"/>
      <c r="V103" s="103"/>
      <c r="W103" s="103"/>
      <c r="X103" s="103"/>
      <c r="Y103" s="103"/>
      <c r="Z103" s="103"/>
      <c r="AA103" s="104"/>
    </row>
    <row r="104" spans="1:27" ht="15.75" customHeight="1" x14ac:dyDescent="0.2">
      <c r="A104" s="156"/>
      <c r="B104" s="175"/>
      <c r="C104" s="175"/>
      <c r="D104" s="176"/>
      <c r="E104" s="176"/>
      <c r="F104" s="176"/>
      <c r="G104" s="176"/>
      <c r="H104" s="178"/>
      <c r="I104" s="103"/>
      <c r="J104" s="103"/>
      <c r="K104" s="103"/>
      <c r="L104" s="103"/>
      <c r="M104" s="103"/>
      <c r="N104" s="103"/>
      <c r="O104" s="103"/>
      <c r="P104" s="103"/>
      <c r="Q104" s="103"/>
      <c r="R104" s="103"/>
      <c r="S104" s="103"/>
      <c r="T104" s="103"/>
      <c r="U104" s="103"/>
      <c r="V104" s="103"/>
      <c r="W104" s="103"/>
      <c r="X104" s="103"/>
      <c r="Y104" s="103"/>
      <c r="Z104" s="103"/>
      <c r="AA104" s="104"/>
    </row>
    <row r="105" spans="1:27" ht="15.75" customHeight="1" x14ac:dyDescent="0.2">
      <c r="A105" s="156"/>
      <c r="B105" s="175"/>
      <c r="C105" s="175"/>
      <c r="D105" s="176"/>
      <c r="E105" s="176"/>
      <c r="F105" s="176"/>
      <c r="G105" s="176"/>
      <c r="H105" s="178"/>
      <c r="I105" s="103"/>
      <c r="J105" s="103"/>
      <c r="K105" s="103"/>
      <c r="L105" s="103"/>
      <c r="M105" s="103"/>
      <c r="N105" s="103"/>
      <c r="O105" s="103"/>
      <c r="P105" s="103"/>
      <c r="Q105" s="103"/>
      <c r="R105" s="103"/>
      <c r="S105" s="103"/>
      <c r="T105" s="103"/>
      <c r="U105" s="103"/>
      <c r="V105" s="103"/>
      <c r="W105" s="103"/>
      <c r="X105" s="103"/>
      <c r="Y105" s="103"/>
      <c r="Z105" s="103"/>
      <c r="AA105" s="104"/>
    </row>
    <row r="106" spans="1:27" ht="15.75" customHeight="1" x14ac:dyDescent="0.2">
      <c r="A106" s="156"/>
      <c r="B106" s="175"/>
      <c r="C106" s="175"/>
      <c r="D106" s="176"/>
      <c r="E106" s="176"/>
      <c r="F106" s="176"/>
      <c r="G106" s="176"/>
      <c r="H106" s="178"/>
      <c r="I106" s="103"/>
      <c r="J106" s="103"/>
      <c r="K106" s="103"/>
      <c r="L106" s="103"/>
      <c r="M106" s="103"/>
      <c r="N106" s="103"/>
      <c r="O106" s="103"/>
      <c r="P106" s="103"/>
      <c r="Q106" s="103"/>
      <c r="R106" s="103"/>
      <c r="S106" s="103"/>
      <c r="T106" s="103"/>
      <c r="U106" s="103"/>
      <c r="V106" s="103"/>
      <c r="W106" s="103"/>
      <c r="X106" s="103"/>
      <c r="Y106" s="103"/>
      <c r="Z106" s="103"/>
      <c r="AA106" s="104"/>
    </row>
    <row r="107" spans="1:27" ht="15.75" customHeight="1" x14ac:dyDescent="0.2">
      <c r="A107" s="156"/>
      <c r="B107" s="175"/>
      <c r="C107" s="175"/>
      <c r="D107" s="176"/>
      <c r="E107" s="176"/>
      <c r="F107" s="176"/>
      <c r="G107" s="176"/>
      <c r="H107" s="178"/>
      <c r="I107" s="103"/>
      <c r="J107" s="103"/>
      <c r="K107" s="103"/>
      <c r="L107" s="103"/>
      <c r="M107" s="103"/>
      <c r="N107" s="103"/>
      <c r="O107" s="103"/>
      <c r="P107" s="103"/>
      <c r="Q107" s="103"/>
      <c r="R107" s="103"/>
      <c r="S107" s="103"/>
      <c r="T107" s="103"/>
      <c r="U107" s="103"/>
      <c r="V107" s="103"/>
      <c r="W107" s="103"/>
      <c r="X107" s="103"/>
      <c r="Y107" s="103"/>
      <c r="Z107" s="103"/>
      <c r="AA107" s="104"/>
    </row>
    <row r="108" spans="1:27" ht="15.75" customHeight="1" x14ac:dyDescent="0.2">
      <c r="A108" s="156"/>
      <c r="B108" s="175"/>
      <c r="C108" s="175"/>
      <c r="D108" s="176"/>
      <c r="E108" s="176"/>
      <c r="F108" s="176"/>
      <c r="G108" s="176"/>
      <c r="H108" s="178"/>
      <c r="I108" s="103"/>
      <c r="J108" s="103"/>
      <c r="K108" s="103"/>
      <c r="L108" s="103"/>
      <c r="M108" s="103"/>
      <c r="N108" s="103"/>
      <c r="O108" s="103"/>
      <c r="P108" s="103"/>
      <c r="Q108" s="103"/>
      <c r="R108" s="103"/>
      <c r="S108" s="103"/>
      <c r="T108" s="103"/>
      <c r="U108" s="103"/>
      <c r="V108" s="103"/>
      <c r="W108" s="103"/>
      <c r="X108" s="103"/>
      <c r="Y108" s="103"/>
      <c r="Z108" s="103"/>
      <c r="AA108" s="104"/>
    </row>
    <row r="109" spans="1:27" ht="15.75" customHeight="1" x14ac:dyDescent="0.2">
      <c r="A109" s="156"/>
      <c r="B109" s="175"/>
      <c r="C109" s="175"/>
      <c r="D109" s="176"/>
      <c r="E109" s="176"/>
      <c r="F109" s="176"/>
      <c r="G109" s="176"/>
      <c r="H109" s="178"/>
      <c r="I109" s="103"/>
      <c r="J109" s="103"/>
      <c r="K109" s="103"/>
      <c r="L109" s="103"/>
      <c r="M109" s="103"/>
      <c r="N109" s="103"/>
      <c r="O109" s="103"/>
      <c r="P109" s="103"/>
      <c r="Q109" s="103"/>
      <c r="R109" s="103"/>
      <c r="S109" s="103"/>
      <c r="T109" s="103"/>
      <c r="U109" s="103"/>
      <c r="V109" s="103"/>
      <c r="W109" s="103"/>
      <c r="X109" s="103"/>
      <c r="Y109" s="103"/>
      <c r="Z109" s="103"/>
      <c r="AA109" s="104"/>
    </row>
    <row r="110" spans="1:27" ht="15.75" customHeight="1" x14ac:dyDescent="0.2">
      <c r="A110" s="156"/>
      <c r="B110" s="175"/>
      <c r="C110" s="175"/>
      <c r="D110" s="176"/>
      <c r="E110" s="176"/>
      <c r="F110" s="176"/>
      <c r="G110" s="176"/>
      <c r="H110" s="178"/>
      <c r="I110" s="103"/>
      <c r="J110" s="103"/>
      <c r="K110" s="103"/>
      <c r="L110" s="103"/>
      <c r="M110" s="103"/>
      <c r="N110" s="103"/>
      <c r="O110" s="103"/>
      <c r="P110" s="103"/>
      <c r="Q110" s="103"/>
      <c r="R110" s="103"/>
      <c r="S110" s="103"/>
      <c r="T110" s="103"/>
      <c r="U110" s="103"/>
      <c r="V110" s="103"/>
      <c r="W110" s="103"/>
      <c r="X110" s="103"/>
      <c r="Y110" s="103"/>
      <c r="Z110" s="103"/>
      <c r="AA110" s="104"/>
    </row>
    <row r="111" spans="1:27" ht="15.75" customHeight="1" x14ac:dyDescent="0.2">
      <c r="A111" s="156"/>
      <c r="B111" s="175"/>
      <c r="C111" s="175"/>
      <c r="D111" s="176"/>
      <c r="E111" s="176"/>
      <c r="F111" s="176"/>
      <c r="G111" s="176"/>
      <c r="H111" s="178"/>
      <c r="I111" s="103"/>
      <c r="J111" s="103"/>
      <c r="K111" s="103"/>
      <c r="L111" s="103"/>
      <c r="M111" s="103"/>
      <c r="N111" s="103"/>
      <c r="O111" s="103"/>
      <c r="P111" s="103"/>
      <c r="Q111" s="103"/>
      <c r="R111" s="103"/>
      <c r="S111" s="103"/>
      <c r="T111" s="103"/>
      <c r="U111" s="103"/>
      <c r="V111" s="103"/>
      <c r="W111" s="103"/>
      <c r="X111" s="103"/>
      <c r="Y111" s="103"/>
      <c r="Z111" s="103"/>
      <c r="AA111" s="104"/>
    </row>
    <row r="112" spans="1:27" ht="15.75" customHeight="1" x14ac:dyDescent="0.2">
      <c r="A112" s="156"/>
      <c r="B112" s="175"/>
      <c r="C112" s="175"/>
      <c r="D112" s="176"/>
      <c r="E112" s="176"/>
      <c r="F112" s="176"/>
      <c r="G112" s="176"/>
      <c r="H112" s="178"/>
      <c r="I112" s="103"/>
      <c r="J112" s="103"/>
      <c r="K112" s="103"/>
      <c r="L112" s="103"/>
      <c r="M112" s="103"/>
      <c r="N112" s="103"/>
      <c r="O112" s="103"/>
      <c r="P112" s="103"/>
      <c r="Q112" s="103"/>
      <c r="R112" s="103"/>
      <c r="S112" s="103"/>
      <c r="T112" s="103"/>
      <c r="U112" s="103"/>
      <c r="V112" s="103"/>
      <c r="W112" s="103"/>
      <c r="X112" s="103"/>
      <c r="Y112" s="103"/>
      <c r="Z112" s="103"/>
      <c r="AA112" s="104"/>
    </row>
    <row r="113" spans="1:27" ht="15.75" customHeight="1" x14ac:dyDescent="0.2">
      <c r="A113" s="156"/>
      <c r="B113" s="175"/>
      <c r="C113" s="175"/>
      <c r="D113" s="176"/>
      <c r="E113" s="176"/>
      <c r="F113" s="176"/>
      <c r="G113" s="176"/>
      <c r="H113" s="178"/>
      <c r="I113" s="103"/>
      <c r="J113" s="103"/>
      <c r="K113" s="103"/>
      <c r="L113" s="103"/>
      <c r="M113" s="103"/>
      <c r="N113" s="103"/>
      <c r="O113" s="103"/>
      <c r="P113" s="103"/>
      <c r="Q113" s="103"/>
      <c r="R113" s="103"/>
      <c r="S113" s="103"/>
      <c r="T113" s="103"/>
      <c r="U113" s="103"/>
      <c r="V113" s="103"/>
      <c r="W113" s="103"/>
      <c r="X113" s="103"/>
      <c r="Y113" s="103"/>
      <c r="Z113" s="103"/>
      <c r="AA113" s="104"/>
    </row>
    <row r="114" spans="1:27" ht="15.75" customHeight="1" x14ac:dyDescent="0.2">
      <c r="A114" s="156"/>
      <c r="B114" s="175"/>
      <c r="C114" s="175"/>
      <c r="D114" s="176"/>
      <c r="E114" s="176"/>
      <c r="F114" s="176"/>
      <c r="G114" s="176"/>
      <c r="H114" s="178"/>
      <c r="I114" s="103"/>
      <c r="J114" s="103"/>
      <c r="K114" s="103"/>
      <c r="L114" s="103"/>
      <c r="M114" s="103"/>
      <c r="N114" s="103"/>
      <c r="O114" s="103"/>
      <c r="P114" s="103"/>
      <c r="Q114" s="103"/>
      <c r="R114" s="103"/>
      <c r="S114" s="103"/>
      <c r="T114" s="103"/>
      <c r="U114" s="103"/>
      <c r="V114" s="103"/>
      <c r="W114" s="103"/>
      <c r="X114" s="103"/>
      <c r="Y114" s="103"/>
      <c r="Z114" s="103"/>
      <c r="AA114" s="104"/>
    </row>
    <row r="115" spans="1:27" ht="15.75" customHeight="1" x14ac:dyDescent="0.2">
      <c r="A115" s="156"/>
      <c r="B115" s="175"/>
      <c r="C115" s="175"/>
      <c r="D115" s="176"/>
      <c r="E115" s="176"/>
      <c r="F115" s="176"/>
      <c r="G115" s="176"/>
      <c r="H115" s="178"/>
      <c r="I115" s="103"/>
      <c r="J115" s="103"/>
      <c r="K115" s="103"/>
      <c r="L115" s="103"/>
      <c r="M115" s="103"/>
      <c r="N115" s="103"/>
      <c r="O115" s="103"/>
      <c r="P115" s="103"/>
      <c r="Q115" s="103"/>
      <c r="R115" s="103"/>
      <c r="S115" s="103"/>
      <c r="T115" s="103"/>
      <c r="U115" s="103"/>
      <c r="V115" s="103"/>
      <c r="W115" s="103"/>
      <c r="X115" s="103"/>
      <c r="Y115" s="103"/>
      <c r="Z115" s="103"/>
      <c r="AA115" s="104"/>
    </row>
    <row r="116" spans="1:27" ht="15.75" customHeight="1" x14ac:dyDescent="0.2">
      <c r="A116" s="156"/>
      <c r="B116" s="175"/>
      <c r="C116" s="175"/>
      <c r="D116" s="176"/>
      <c r="E116" s="176"/>
      <c r="F116" s="176"/>
      <c r="G116" s="176"/>
      <c r="H116" s="178"/>
      <c r="I116" s="103"/>
      <c r="J116" s="103"/>
      <c r="K116" s="103"/>
      <c r="L116" s="103"/>
      <c r="M116" s="103"/>
      <c r="N116" s="103"/>
      <c r="O116" s="103"/>
      <c r="P116" s="103"/>
      <c r="Q116" s="103"/>
      <c r="R116" s="103"/>
      <c r="S116" s="103"/>
      <c r="T116" s="103"/>
      <c r="U116" s="103"/>
      <c r="V116" s="103"/>
      <c r="W116" s="103"/>
      <c r="X116" s="103"/>
      <c r="Y116" s="103"/>
      <c r="Z116" s="103"/>
      <c r="AA116" s="104"/>
    </row>
    <row r="117" spans="1:27" ht="15.75" customHeight="1" x14ac:dyDescent="0.2">
      <c r="A117" s="156"/>
      <c r="B117" s="175"/>
      <c r="C117" s="175"/>
      <c r="D117" s="176"/>
      <c r="E117" s="176"/>
      <c r="F117" s="176"/>
      <c r="G117" s="176"/>
      <c r="H117" s="178"/>
      <c r="I117" s="103"/>
      <c r="J117" s="103"/>
      <c r="K117" s="103"/>
      <c r="L117" s="103"/>
      <c r="M117" s="103"/>
      <c r="N117" s="103"/>
      <c r="O117" s="103"/>
      <c r="P117" s="103"/>
      <c r="Q117" s="103"/>
      <c r="R117" s="103"/>
      <c r="S117" s="103"/>
      <c r="T117" s="103"/>
      <c r="U117" s="103"/>
      <c r="V117" s="103"/>
      <c r="W117" s="103"/>
      <c r="X117" s="103"/>
      <c r="Y117" s="103"/>
      <c r="Z117" s="103"/>
      <c r="AA117" s="104"/>
    </row>
    <row r="118" spans="1:27" ht="15.75" customHeight="1" x14ac:dyDescent="0.2">
      <c r="A118" s="156"/>
      <c r="B118" s="175"/>
      <c r="C118" s="175"/>
      <c r="D118" s="176"/>
      <c r="E118" s="176"/>
      <c r="F118" s="176"/>
      <c r="G118" s="176"/>
      <c r="H118" s="178"/>
      <c r="I118" s="103"/>
      <c r="J118" s="103"/>
      <c r="K118" s="103"/>
      <c r="L118" s="103"/>
      <c r="M118" s="103"/>
      <c r="N118" s="103"/>
      <c r="O118" s="103"/>
      <c r="P118" s="103"/>
      <c r="Q118" s="103"/>
      <c r="R118" s="103"/>
      <c r="S118" s="103"/>
      <c r="T118" s="103"/>
      <c r="U118" s="103"/>
      <c r="V118" s="103"/>
      <c r="W118" s="103"/>
      <c r="X118" s="103"/>
      <c r="Y118" s="103"/>
      <c r="Z118" s="103"/>
      <c r="AA118" s="104"/>
    </row>
    <row r="119" spans="1:27" ht="15.75" customHeight="1" x14ac:dyDescent="0.2">
      <c r="A119" s="156"/>
      <c r="B119" s="175"/>
      <c r="C119" s="175"/>
      <c r="D119" s="176"/>
      <c r="E119" s="176"/>
      <c r="F119" s="176"/>
      <c r="G119" s="176"/>
      <c r="H119" s="178"/>
      <c r="I119" s="103"/>
      <c r="J119" s="103"/>
      <c r="K119" s="103"/>
      <c r="L119" s="103"/>
      <c r="M119" s="103"/>
      <c r="N119" s="103"/>
      <c r="O119" s="103"/>
      <c r="P119" s="103"/>
      <c r="Q119" s="103"/>
      <c r="R119" s="103"/>
      <c r="S119" s="103"/>
      <c r="T119" s="103"/>
      <c r="U119" s="103"/>
      <c r="V119" s="103"/>
      <c r="W119" s="103"/>
      <c r="X119" s="103"/>
      <c r="Y119" s="103"/>
      <c r="Z119" s="103"/>
      <c r="AA119" s="104"/>
    </row>
    <row r="120" spans="1:27" ht="15.75" customHeight="1" x14ac:dyDescent="0.2">
      <c r="A120" s="156"/>
      <c r="B120" s="175"/>
      <c r="C120" s="175"/>
      <c r="D120" s="176"/>
      <c r="E120" s="176"/>
      <c r="F120" s="176"/>
      <c r="G120" s="176"/>
      <c r="H120" s="178"/>
      <c r="I120" s="103"/>
      <c r="J120" s="103"/>
      <c r="K120" s="103"/>
      <c r="L120" s="103"/>
      <c r="M120" s="103"/>
      <c r="N120" s="103"/>
      <c r="O120" s="103"/>
      <c r="P120" s="103"/>
      <c r="Q120" s="103"/>
      <c r="R120" s="103"/>
      <c r="S120" s="103"/>
      <c r="T120" s="103"/>
      <c r="U120" s="103"/>
      <c r="V120" s="103"/>
      <c r="W120" s="103"/>
      <c r="X120" s="103"/>
      <c r="Y120" s="103"/>
      <c r="Z120" s="103"/>
      <c r="AA120" s="104"/>
    </row>
    <row r="121" spans="1:27" ht="15.75" customHeight="1" x14ac:dyDescent="0.2">
      <c r="A121" s="156"/>
      <c r="B121" s="175"/>
      <c r="C121" s="175"/>
      <c r="D121" s="176"/>
      <c r="E121" s="176"/>
      <c r="F121" s="176"/>
      <c r="G121" s="176"/>
      <c r="H121" s="178"/>
      <c r="I121" s="103"/>
      <c r="J121" s="103"/>
      <c r="K121" s="103"/>
      <c r="L121" s="103"/>
      <c r="M121" s="103"/>
      <c r="N121" s="103"/>
      <c r="O121" s="103"/>
      <c r="P121" s="103"/>
      <c r="Q121" s="103"/>
      <c r="R121" s="103"/>
      <c r="S121" s="103"/>
      <c r="T121" s="103"/>
      <c r="U121" s="103"/>
      <c r="V121" s="103"/>
      <c r="W121" s="103"/>
      <c r="X121" s="103"/>
      <c r="Y121" s="103"/>
      <c r="Z121" s="103"/>
      <c r="AA121" s="104"/>
    </row>
    <row r="122" spans="1:27" ht="15.75" customHeight="1" x14ac:dyDescent="0.2">
      <c r="A122" s="156"/>
      <c r="B122" s="175"/>
      <c r="C122" s="175"/>
      <c r="D122" s="176"/>
      <c r="E122" s="176"/>
      <c r="F122" s="176"/>
      <c r="G122" s="176"/>
      <c r="H122" s="178"/>
      <c r="I122" s="103"/>
      <c r="J122" s="103"/>
      <c r="K122" s="103"/>
      <c r="L122" s="103"/>
      <c r="M122" s="103"/>
      <c r="N122" s="103"/>
      <c r="O122" s="103"/>
      <c r="P122" s="103"/>
      <c r="Q122" s="103"/>
      <c r="R122" s="103"/>
      <c r="S122" s="103"/>
      <c r="T122" s="103"/>
      <c r="U122" s="103"/>
      <c r="V122" s="103"/>
      <c r="W122" s="103"/>
      <c r="X122" s="103"/>
      <c r="Y122" s="103"/>
      <c r="Z122" s="103"/>
      <c r="AA122" s="104"/>
    </row>
    <row r="123" spans="1:27" ht="15.75" customHeight="1" x14ac:dyDescent="0.2">
      <c r="A123" s="156"/>
      <c r="B123" s="175"/>
      <c r="C123" s="175"/>
      <c r="D123" s="176"/>
      <c r="E123" s="176"/>
      <c r="F123" s="176"/>
      <c r="G123" s="176"/>
      <c r="H123" s="178"/>
      <c r="I123" s="103"/>
      <c r="J123" s="103"/>
      <c r="K123" s="103"/>
      <c r="L123" s="103"/>
      <c r="M123" s="103"/>
      <c r="N123" s="103"/>
      <c r="O123" s="103"/>
      <c r="P123" s="103"/>
      <c r="Q123" s="103"/>
      <c r="R123" s="103"/>
      <c r="S123" s="103"/>
      <c r="T123" s="103"/>
      <c r="U123" s="103"/>
      <c r="V123" s="103"/>
      <c r="W123" s="103"/>
      <c r="X123" s="103"/>
      <c r="Y123" s="103"/>
      <c r="Z123" s="103"/>
      <c r="AA123" s="104"/>
    </row>
    <row r="124" spans="1:27" ht="15.75" customHeight="1" x14ac:dyDescent="0.2">
      <c r="A124" s="156"/>
      <c r="B124" s="175"/>
      <c r="C124" s="175"/>
      <c r="D124" s="176"/>
      <c r="E124" s="176"/>
      <c r="F124" s="176"/>
      <c r="G124" s="176"/>
      <c r="H124" s="178"/>
      <c r="I124" s="103"/>
      <c r="J124" s="103"/>
      <c r="K124" s="103"/>
      <c r="L124" s="103"/>
      <c r="M124" s="103"/>
      <c r="N124" s="103"/>
      <c r="O124" s="103"/>
      <c r="P124" s="103"/>
      <c r="Q124" s="103"/>
      <c r="R124" s="103"/>
      <c r="S124" s="103"/>
      <c r="T124" s="103"/>
      <c r="U124" s="103"/>
      <c r="V124" s="103"/>
      <c r="W124" s="103"/>
      <c r="X124" s="103"/>
      <c r="Y124" s="103"/>
      <c r="Z124" s="103"/>
      <c r="AA124" s="104"/>
    </row>
    <row r="125" spans="1:27" ht="15.75" customHeight="1" x14ac:dyDescent="0.2">
      <c r="A125" s="156"/>
      <c r="B125" s="175"/>
      <c r="C125" s="175"/>
      <c r="D125" s="176"/>
      <c r="E125" s="176"/>
      <c r="F125" s="176"/>
      <c r="G125" s="176"/>
      <c r="H125" s="178"/>
      <c r="I125" s="103"/>
      <c r="J125" s="103"/>
      <c r="K125" s="103"/>
      <c r="L125" s="103"/>
      <c r="M125" s="103"/>
      <c r="N125" s="103"/>
      <c r="O125" s="103"/>
      <c r="P125" s="103"/>
      <c r="Q125" s="103"/>
      <c r="R125" s="103"/>
      <c r="S125" s="103"/>
      <c r="T125" s="103"/>
      <c r="U125" s="103"/>
      <c r="V125" s="103"/>
      <c r="W125" s="103"/>
      <c r="X125" s="103"/>
      <c r="Y125" s="103"/>
      <c r="Z125" s="103"/>
      <c r="AA125" s="104"/>
    </row>
    <row r="126" spans="1:27" ht="15.75" customHeight="1" x14ac:dyDescent="0.2">
      <c r="A126" s="156"/>
      <c r="B126" s="175"/>
      <c r="C126" s="175"/>
      <c r="D126" s="176"/>
      <c r="E126" s="176"/>
      <c r="F126" s="176"/>
      <c r="G126" s="176"/>
      <c r="H126" s="178"/>
      <c r="I126" s="103"/>
      <c r="J126" s="103"/>
      <c r="K126" s="103"/>
      <c r="L126" s="103"/>
      <c r="M126" s="103"/>
      <c r="N126" s="103"/>
      <c r="O126" s="103"/>
      <c r="P126" s="103"/>
      <c r="Q126" s="103"/>
      <c r="R126" s="103"/>
      <c r="S126" s="103"/>
      <c r="T126" s="103"/>
      <c r="U126" s="103"/>
      <c r="V126" s="103"/>
      <c r="W126" s="103"/>
      <c r="X126" s="103"/>
      <c r="Y126" s="103"/>
      <c r="Z126" s="103"/>
      <c r="AA126" s="104"/>
    </row>
    <row r="127" spans="1:27" ht="15.75" customHeight="1" x14ac:dyDescent="0.2">
      <c r="A127" s="156"/>
      <c r="B127" s="175"/>
      <c r="C127" s="175"/>
      <c r="D127" s="176"/>
      <c r="E127" s="176"/>
      <c r="F127" s="176"/>
      <c r="G127" s="176"/>
      <c r="H127" s="178"/>
      <c r="I127" s="103"/>
      <c r="J127" s="103"/>
      <c r="K127" s="103"/>
      <c r="L127" s="103"/>
      <c r="M127" s="103"/>
      <c r="N127" s="103"/>
      <c r="O127" s="103"/>
      <c r="P127" s="103"/>
      <c r="Q127" s="103"/>
      <c r="R127" s="103"/>
      <c r="S127" s="103"/>
      <c r="T127" s="103"/>
      <c r="U127" s="103"/>
      <c r="V127" s="103"/>
      <c r="W127" s="103"/>
      <c r="X127" s="103"/>
      <c r="Y127" s="103"/>
      <c r="Z127" s="103"/>
      <c r="AA127" s="104"/>
    </row>
    <row r="128" spans="1:27" ht="15.75" customHeight="1" x14ac:dyDescent="0.2">
      <c r="A128" s="156"/>
      <c r="B128" s="175"/>
      <c r="C128" s="175"/>
      <c r="D128" s="176"/>
      <c r="E128" s="176"/>
      <c r="F128" s="176"/>
      <c r="G128" s="176"/>
      <c r="H128" s="178"/>
      <c r="I128" s="103"/>
      <c r="J128" s="103"/>
      <c r="K128" s="103"/>
      <c r="L128" s="103"/>
      <c r="M128" s="103"/>
      <c r="N128" s="103"/>
      <c r="O128" s="103"/>
      <c r="P128" s="103"/>
      <c r="Q128" s="103"/>
      <c r="R128" s="103"/>
      <c r="S128" s="103"/>
      <c r="T128" s="103"/>
      <c r="U128" s="103"/>
      <c r="V128" s="103"/>
      <c r="W128" s="103"/>
      <c r="X128" s="103"/>
      <c r="Y128" s="103"/>
      <c r="Z128" s="103"/>
      <c r="AA128" s="104"/>
    </row>
    <row r="129" spans="1:27" ht="15.75" customHeight="1" x14ac:dyDescent="0.2">
      <c r="A129" s="156"/>
      <c r="B129" s="175"/>
      <c r="C129" s="175"/>
      <c r="D129" s="176"/>
      <c r="E129" s="176"/>
      <c r="F129" s="176"/>
      <c r="G129" s="176"/>
      <c r="H129" s="178"/>
      <c r="I129" s="103"/>
      <c r="J129" s="103"/>
      <c r="K129" s="103"/>
      <c r="L129" s="103"/>
      <c r="M129" s="103"/>
      <c r="N129" s="103"/>
      <c r="O129" s="103"/>
      <c r="P129" s="103"/>
      <c r="Q129" s="103"/>
      <c r="R129" s="103"/>
      <c r="S129" s="103"/>
      <c r="T129" s="103"/>
      <c r="U129" s="103"/>
      <c r="V129" s="103"/>
      <c r="W129" s="103"/>
      <c r="X129" s="103"/>
      <c r="Y129" s="103"/>
      <c r="Z129" s="103"/>
      <c r="AA129" s="104"/>
    </row>
    <row r="130" spans="1:27" ht="15.75" customHeight="1" x14ac:dyDescent="0.2">
      <c r="A130" s="156"/>
      <c r="B130" s="175"/>
      <c r="C130" s="175"/>
      <c r="D130" s="176"/>
      <c r="E130" s="176"/>
      <c r="F130" s="176"/>
      <c r="G130" s="176"/>
      <c r="H130" s="178"/>
      <c r="I130" s="103"/>
      <c r="J130" s="103"/>
      <c r="K130" s="103"/>
      <c r="L130" s="103"/>
      <c r="M130" s="103"/>
      <c r="N130" s="103"/>
      <c r="O130" s="103"/>
      <c r="P130" s="103"/>
      <c r="Q130" s="103"/>
      <c r="R130" s="103"/>
      <c r="S130" s="103"/>
      <c r="T130" s="103"/>
      <c r="U130" s="103"/>
      <c r="V130" s="103"/>
      <c r="W130" s="103"/>
      <c r="X130" s="103"/>
      <c r="Y130" s="103"/>
      <c r="Z130" s="103"/>
      <c r="AA130" s="104"/>
    </row>
    <row r="131" spans="1:27" ht="15.75" customHeight="1" x14ac:dyDescent="0.2">
      <c r="A131" s="156"/>
      <c r="B131" s="175"/>
      <c r="C131" s="175"/>
      <c r="D131" s="176"/>
      <c r="E131" s="176"/>
      <c r="F131" s="176"/>
      <c r="G131" s="176"/>
      <c r="H131" s="178"/>
      <c r="I131" s="103"/>
      <c r="J131" s="103"/>
      <c r="K131" s="103"/>
      <c r="L131" s="103"/>
      <c r="M131" s="103"/>
      <c r="N131" s="103"/>
      <c r="O131" s="103"/>
      <c r="P131" s="103"/>
      <c r="Q131" s="103"/>
      <c r="R131" s="103"/>
      <c r="S131" s="103"/>
      <c r="T131" s="103"/>
      <c r="U131" s="103"/>
      <c r="V131" s="103"/>
      <c r="W131" s="103"/>
      <c r="X131" s="103"/>
      <c r="Y131" s="103"/>
      <c r="Z131" s="103"/>
      <c r="AA131" s="104"/>
    </row>
    <row r="132" spans="1:27" ht="15.75" customHeight="1" x14ac:dyDescent="0.2">
      <c r="A132" s="156"/>
      <c r="B132" s="175"/>
      <c r="C132" s="175"/>
      <c r="D132" s="176"/>
      <c r="E132" s="176"/>
      <c r="F132" s="176"/>
      <c r="G132" s="176"/>
      <c r="H132" s="178"/>
      <c r="I132" s="103"/>
      <c r="J132" s="103"/>
      <c r="K132" s="103"/>
      <c r="L132" s="103"/>
      <c r="M132" s="103"/>
      <c r="N132" s="103"/>
      <c r="O132" s="103"/>
      <c r="P132" s="103"/>
      <c r="Q132" s="103"/>
      <c r="R132" s="103"/>
      <c r="S132" s="103"/>
      <c r="T132" s="103"/>
      <c r="U132" s="103"/>
      <c r="V132" s="103"/>
      <c r="W132" s="103"/>
      <c r="X132" s="103"/>
      <c r="Y132" s="103"/>
      <c r="Z132" s="103"/>
      <c r="AA132" s="104"/>
    </row>
    <row r="133" spans="1:27" ht="15.75" customHeight="1" x14ac:dyDescent="0.2">
      <c r="A133" s="156"/>
      <c r="B133" s="175"/>
      <c r="C133" s="175"/>
      <c r="D133" s="176"/>
      <c r="E133" s="176"/>
      <c r="F133" s="176"/>
      <c r="G133" s="176"/>
      <c r="H133" s="178"/>
      <c r="I133" s="103"/>
      <c r="J133" s="103"/>
      <c r="K133" s="103"/>
      <c r="L133" s="103"/>
      <c r="M133" s="103"/>
      <c r="N133" s="103"/>
      <c r="O133" s="103"/>
      <c r="P133" s="103"/>
      <c r="Q133" s="103"/>
      <c r="R133" s="103"/>
      <c r="S133" s="103"/>
      <c r="T133" s="103"/>
      <c r="U133" s="103"/>
      <c r="V133" s="103"/>
      <c r="W133" s="103"/>
      <c r="X133" s="103"/>
      <c r="Y133" s="103"/>
      <c r="Z133" s="103"/>
      <c r="AA133" s="104"/>
    </row>
    <row r="134" spans="1:27" ht="15.75" customHeight="1" x14ac:dyDescent="0.2">
      <c r="A134" s="156"/>
      <c r="B134" s="175"/>
      <c r="C134" s="175"/>
      <c r="D134" s="176"/>
      <c r="E134" s="176"/>
      <c r="F134" s="176"/>
      <c r="G134" s="176"/>
      <c r="H134" s="178"/>
      <c r="I134" s="103"/>
      <c r="J134" s="103"/>
      <c r="K134" s="103"/>
      <c r="L134" s="103"/>
      <c r="M134" s="103"/>
      <c r="N134" s="103"/>
      <c r="O134" s="103"/>
      <c r="P134" s="103"/>
      <c r="Q134" s="103"/>
      <c r="R134" s="103"/>
      <c r="S134" s="103"/>
      <c r="T134" s="103"/>
      <c r="U134" s="103"/>
      <c r="V134" s="103"/>
      <c r="W134" s="103"/>
      <c r="X134" s="103"/>
      <c r="Y134" s="103"/>
      <c r="Z134" s="103"/>
      <c r="AA134" s="104"/>
    </row>
    <row r="135" spans="1:27" ht="15.75" customHeight="1" x14ac:dyDescent="0.2">
      <c r="A135" s="117"/>
      <c r="B135" s="31"/>
      <c r="C135" s="31"/>
      <c r="D135" s="103"/>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4"/>
    </row>
    <row r="136" spans="1:27" ht="15.75" customHeight="1" x14ac:dyDescent="0.2">
      <c r="A136" s="117"/>
      <c r="B136" s="31"/>
      <c r="C136" s="31"/>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4"/>
    </row>
    <row r="137" spans="1:27" ht="15.75" customHeight="1" x14ac:dyDescent="0.2">
      <c r="A137" s="117"/>
      <c r="B137" s="31"/>
      <c r="C137" s="31"/>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4"/>
    </row>
    <row r="138" spans="1:27" ht="15.75" customHeight="1" x14ac:dyDescent="0.2">
      <c r="A138" s="117"/>
      <c r="B138" s="31"/>
      <c r="C138" s="31"/>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c r="Z138" s="103"/>
      <c r="AA138" s="104"/>
    </row>
    <row r="139" spans="1:27" ht="15.75" customHeight="1" x14ac:dyDescent="0.2">
      <c r="A139" s="117"/>
      <c r="B139" s="31"/>
      <c r="C139" s="31"/>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3"/>
      <c r="Z139" s="103"/>
      <c r="AA139" s="104"/>
    </row>
    <row r="140" spans="1:27" ht="15.75" customHeight="1" x14ac:dyDescent="0.2">
      <c r="A140" s="117"/>
      <c r="B140" s="31"/>
      <c r="C140" s="31"/>
      <c r="D140" s="103"/>
      <c r="E140" s="103"/>
      <c r="F140" s="103"/>
      <c r="G140" s="103"/>
      <c r="H140" s="103"/>
      <c r="I140" s="103"/>
      <c r="J140" s="103"/>
      <c r="K140" s="103"/>
      <c r="L140" s="103"/>
      <c r="M140" s="103"/>
      <c r="N140" s="103"/>
      <c r="O140" s="103"/>
      <c r="P140" s="103"/>
      <c r="Q140" s="103"/>
      <c r="R140" s="103"/>
      <c r="S140" s="103"/>
      <c r="T140" s="103"/>
      <c r="U140" s="103"/>
      <c r="V140" s="103"/>
      <c r="W140" s="103"/>
      <c r="X140" s="103"/>
      <c r="Y140" s="103"/>
      <c r="Z140" s="103"/>
      <c r="AA140" s="104"/>
    </row>
    <row r="141" spans="1:27" ht="15.75" customHeight="1" x14ac:dyDescent="0.2">
      <c r="A141" s="117"/>
      <c r="B141" s="31"/>
      <c r="C141" s="31"/>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c r="Z141" s="103"/>
      <c r="AA141" s="104"/>
    </row>
    <row r="142" spans="1:27" ht="15.75" customHeight="1" x14ac:dyDescent="0.2">
      <c r="A142" s="117"/>
      <c r="B142" s="31"/>
      <c r="C142" s="31"/>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c r="Z142" s="103"/>
      <c r="AA142" s="104"/>
    </row>
    <row r="143" spans="1:27" ht="15.75" customHeight="1" x14ac:dyDescent="0.2">
      <c r="A143" s="117"/>
      <c r="B143" s="31"/>
      <c r="C143" s="31"/>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c r="Z143" s="103"/>
      <c r="AA143" s="104"/>
    </row>
    <row r="144" spans="1:27" ht="15.75" customHeight="1" x14ac:dyDescent="0.2">
      <c r="A144" s="117"/>
      <c r="B144" s="31"/>
      <c r="C144" s="31"/>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4"/>
    </row>
    <row r="145" spans="1:27" ht="15.75" customHeight="1" x14ac:dyDescent="0.2">
      <c r="A145" s="117"/>
      <c r="B145" s="31"/>
      <c r="C145" s="31"/>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4"/>
    </row>
    <row r="146" spans="1:27" ht="15.75" customHeight="1" x14ac:dyDescent="0.2">
      <c r="A146" s="117"/>
      <c r="B146" s="31"/>
      <c r="C146" s="31"/>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4"/>
    </row>
    <row r="147" spans="1:27" ht="15.75" customHeight="1" x14ac:dyDescent="0.2">
      <c r="A147" s="117"/>
      <c r="B147" s="31"/>
      <c r="C147" s="31"/>
      <c r="D147" s="103"/>
      <c r="E147" s="103"/>
      <c r="F147" s="103"/>
      <c r="G147" s="103"/>
      <c r="H147" s="103"/>
      <c r="I147" s="103"/>
      <c r="J147" s="103"/>
      <c r="K147" s="103"/>
      <c r="L147" s="103"/>
      <c r="M147" s="103"/>
      <c r="N147" s="103"/>
      <c r="O147" s="103"/>
      <c r="P147" s="103"/>
      <c r="Q147" s="103"/>
      <c r="R147" s="103"/>
      <c r="S147" s="103"/>
      <c r="T147" s="103"/>
      <c r="U147" s="103"/>
      <c r="V147" s="103"/>
      <c r="W147" s="103"/>
      <c r="X147" s="103"/>
      <c r="Y147" s="103"/>
      <c r="Z147" s="103"/>
      <c r="AA147" s="104"/>
    </row>
    <row r="148" spans="1:27" ht="15.75" customHeight="1" x14ac:dyDescent="0.2">
      <c r="A148" s="117"/>
      <c r="B148" s="31"/>
      <c r="C148" s="31"/>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3"/>
      <c r="Z148" s="103"/>
      <c r="AA148" s="104"/>
    </row>
    <row r="149" spans="1:27" ht="15.75" customHeight="1" x14ac:dyDescent="0.2">
      <c r="A149" s="117"/>
      <c r="B149" s="31"/>
      <c r="C149" s="31"/>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4"/>
    </row>
    <row r="150" spans="1:27" ht="15.75" customHeight="1" x14ac:dyDescent="0.2">
      <c r="A150" s="117"/>
      <c r="B150" s="31"/>
      <c r="C150" s="31"/>
      <c r="D150" s="103"/>
      <c r="E150" s="103"/>
      <c r="F150" s="103"/>
      <c r="G150" s="103"/>
      <c r="H150" s="103"/>
      <c r="I150" s="103"/>
      <c r="J150" s="103"/>
      <c r="K150" s="103"/>
      <c r="L150" s="103"/>
      <c r="M150" s="103"/>
      <c r="N150" s="103"/>
      <c r="O150" s="103"/>
      <c r="P150" s="103"/>
      <c r="Q150" s="103"/>
      <c r="R150" s="103"/>
      <c r="S150" s="103"/>
      <c r="T150" s="103"/>
      <c r="U150" s="103"/>
      <c r="V150" s="103"/>
      <c r="W150" s="103"/>
      <c r="X150" s="103"/>
      <c r="Y150" s="103"/>
      <c r="Z150" s="103"/>
      <c r="AA150" s="104"/>
    </row>
    <row r="151" spans="1:27" ht="15.75" customHeight="1" x14ac:dyDescent="0.2">
      <c r="A151" s="117"/>
      <c r="B151" s="31"/>
      <c r="C151" s="31"/>
      <c r="D151" s="103"/>
      <c r="E151" s="103"/>
      <c r="F151" s="103"/>
      <c r="G151" s="103"/>
      <c r="H151" s="103"/>
      <c r="I151" s="103"/>
      <c r="J151" s="103"/>
      <c r="K151" s="103"/>
      <c r="L151" s="103"/>
      <c r="M151" s="103"/>
      <c r="N151" s="103"/>
      <c r="O151" s="103"/>
      <c r="P151" s="103"/>
      <c r="Q151" s="103"/>
      <c r="R151" s="103"/>
      <c r="S151" s="103"/>
      <c r="T151" s="103"/>
      <c r="U151" s="103"/>
      <c r="V151" s="103"/>
      <c r="W151" s="103"/>
      <c r="X151" s="103"/>
      <c r="Y151" s="103"/>
      <c r="Z151" s="103"/>
      <c r="AA151" s="104"/>
    </row>
    <row r="152" spans="1:27" ht="15.75" customHeight="1" x14ac:dyDescent="0.2">
      <c r="A152" s="117"/>
      <c r="B152" s="31"/>
      <c r="C152" s="31"/>
      <c r="D152" s="103"/>
      <c r="E152" s="103"/>
      <c r="F152" s="103"/>
      <c r="G152" s="103"/>
      <c r="H152" s="103"/>
      <c r="I152" s="103"/>
      <c r="J152" s="103"/>
      <c r="K152" s="103"/>
      <c r="L152" s="103"/>
      <c r="M152" s="103"/>
      <c r="N152" s="103"/>
      <c r="O152" s="103"/>
      <c r="P152" s="103"/>
      <c r="Q152" s="103"/>
      <c r="R152" s="103"/>
      <c r="S152" s="103"/>
      <c r="T152" s="103"/>
      <c r="U152" s="103"/>
      <c r="V152" s="103"/>
      <c r="W152" s="103"/>
      <c r="X152" s="103"/>
      <c r="Y152" s="103"/>
      <c r="Z152" s="103"/>
      <c r="AA152" s="104"/>
    </row>
    <row r="153" spans="1:27" ht="15.75" customHeight="1" x14ac:dyDescent="0.2">
      <c r="A153" s="117"/>
      <c r="B153" s="31"/>
      <c r="C153" s="31"/>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4"/>
    </row>
    <row r="154" spans="1:27" ht="15.75" customHeight="1" x14ac:dyDescent="0.2">
      <c r="A154" s="117"/>
      <c r="B154" s="31"/>
      <c r="C154" s="31"/>
      <c r="D154" s="103"/>
      <c r="E154" s="103"/>
      <c r="F154" s="103"/>
      <c r="G154" s="103"/>
      <c r="H154" s="103"/>
      <c r="I154" s="103"/>
      <c r="J154" s="103"/>
      <c r="K154" s="103"/>
      <c r="L154" s="103"/>
      <c r="M154" s="103"/>
      <c r="N154" s="103"/>
      <c r="O154" s="103"/>
      <c r="P154" s="103"/>
      <c r="Q154" s="103"/>
      <c r="R154" s="103"/>
      <c r="S154" s="103"/>
      <c r="T154" s="103"/>
      <c r="U154" s="103"/>
      <c r="V154" s="103"/>
      <c r="W154" s="103"/>
      <c r="X154" s="103"/>
      <c r="Y154" s="103"/>
      <c r="Z154" s="103"/>
      <c r="AA154" s="104"/>
    </row>
    <row r="155" spans="1:27" ht="15.75" customHeight="1" x14ac:dyDescent="0.2">
      <c r="A155" s="117"/>
      <c r="B155" s="31"/>
      <c r="C155" s="31"/>
      <c r="D155" s="103"/>
      <c r="E155" s="103"/>
      <c r="F155" s="103"/>
      <c r="G155" s="103"/>
      <c r="H155" s="103"/>
      <c r="I155" s="103"/>
      <c r="J155" s="103"/>
      <c r="K155" s="103"/>
      <c r="L155" s="103"/>
      <c r="M155" s="103"/>
      <c r="N155" s="103"/>
      <c r="O155" s="103"/>
      <c r="P155" s="103"/>
      <c r="Q155" s="103"/>
      <c r="R155" s="103"/>
      <c r="S155" s="103"/>
      <c r="T155" s="103"/>
      <c r="U155" s="103"/>
      <c r="V155" s="103"/>
      <c r="W155" s="103"/>
      <c r="X155" s="103"/>
      <c r="Y155" s="103"/>
      <c r="Z155" s="103"/>
      <c r="AA155" s="104"/>
    </row>
    <row r="156" spans="1:27" ht="15.75" customHeight="1" x14ac:dyDescent="0.2">
      <c r="A156" s="117"/>
      <c r="B156" s="31"/>
      <c r="C156" s="31"/>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c r="Z156" s="103"/>
      <c r="AA156" s="104"/>
    </row>
    <row r="157" spans="1:27" ht="15.75" customHeight="1" x14ac:dyDescent="0.2">
      <c r="A157" s="117"/>
      <c r="B157" s="31"/>
      <c r="C157" s="31"/>
      <c r="D157" s="103"/>
      <c r="E157" s="103"/>
      <c r="F157" s="103"/>
      <c r="G157" s="103"/>
      <c r="H157" s="103"/>
      <c r="I157" s="103"/>
      <c r="J157" s="103"/>
      <c r="K157" s="103"/>
      <c r="L157" s="103"/>
      <c r="M157" s="103"/>
      <c r="N157" s="103"/>
      <c r="O157" s="103"/>
      <c r="P157" s="103"/>
      <c r="Q157" s="103"/>
      <c r="R157" s="103"/>
      <c r="S157" s="103"/>
      <c r="T157" s="103"/>
      <c r="U157" s="103"/>
      <c r="V157" s="103"/>
      <c r="W157" s="103"/>
      <c r="X157" s="103"/>
      <c r="Y157" s="103"/>
      <c r="Z157" s="103"/>
      <c r="AA157" s="104"/>
    </row>
    <row r="158" spans="1:27" ht="15.75" customHeight="1" x14ac:dyDescent="0.2">
      <c r="A158" s="117"/>
      <c r="B158" s="31"/>
      <c r="C158" s="31"/>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3"/>
      <c r="Z158" s="103"/>
      <c r="AA158" s="104"/>
    </row>
    <row r="159" spans="1:27" ht="15.75" customHeight="1" x14ac:dyDescent="0.2">
      <c r="A159" s="117"/>
      <c r="B159" s="31"/>
      <c r="C159" s="31"/>
      <c r="D159" s="103"/>
      <c r="E159" s="103"/>
      <c r="F159" s="103"/>
      <c r="G159" s="103"/>
      <c r="H159" s="103"/>
      <c r="I159" s="103"/>
      <c r="J159" s="103"/>
      <c r="K159" s="103"/>
      <c r="L159" s="103"/>
      <c r="M159" s="103"/>
      <c r="N159" s="103"/>
      <c r="O159" s="103"/>
      <c r="P159" s="103"/>
      <c r="Q159" s="103"/>
      <c r="R159" s="103"/>
      <c r="S159" s="103"/>
      <c r="T159" s="103"/>
      <c r="U159" s="103"/>
      <c r="V159" s="103"/>
      <c r="W159" s="103"/>
      <c r="X159" s="103"/>
      <c r="Y159" s="103"/>
      <c r="Z159" s="103"/>
      <c r="AA159" s="104"/>
    </row>
    <row r="160" spans="1:27" ht="15.75" customHeight="1" x14ac:dyDescent="0.2">
      <c r="A160" s="117"/>
      <c r="B160" s="31"/>
      <c r="C160" s="31"/>
      <c r="D160" s="103"/>
      <c r="E160" s="103"/>
      <c r="F160" s="103"/>
      <c r="G160" s="103"/>
      <c r="H160" s="103"/>
      <c r="I160" s="103"/>
      <c r="J160" s="103"/>
      <c r="K160" s="103"/>
      <c r="L160" s="103"/>
      <c r="M160" s="103"/>
      <c r="N160" s="103"/>
      <c r="O160" s="103"/>
      <c r="P160" s="103"/>
      <c r="Q160" s="103"/>
      <c r="R160" s="103"/>
      <c r="S160" s="103"/>
      <c r="T160" s="103"/>
      <c r="U160" s="103"/>
      <c r="V160" s="103"/>
      <c r="W160" s="103"/>
      <c r="X160" s="103"/>
      <c r="Y160" s="103"/>
      <c r="Z160" s="103"/>
      <c r="AA160" s="104"/>
    </row>
    <row r="161" spans="1:27" ht="15.75" customHeight="1" x14ac:dyDescent="0.2">
      <c r="A161" s="117"/>
      <c r="B161" s="31"/>
      <c r="C161" s="31"/>
      <c r="D161" s="103"/>
      <c r="E161" s="103"/>
      <c r="F161" s="103"/>
      <c r="G161" s="103"/>
      <c r="H161" s="103"/>
      <c r="I161" s="103"/>
      <c r="J161" s="103"/>
      <c r="K161" s="103"/>
      <c r="L161" s="103"/>
      <c r="M161" s="103"/>
      <c r="N161" s="103"/>
      <c r="O161" s="103"/>
      <c r="P161" s="103"/>
      <c r="Q161" s="103"/>
      <c r="R161" s="103"/>
      <c r="S161" s="103"/>
      <c r="T161" s="103"/>
      <c r="U161" s="103"/>
      <c r="V161" s="103"/>
      <c r="W161" s="103"/>
      <c r="X161" s="103"/>
      <c r="Y161" s="103"/>
      <c r="Z161" s="103"/>
      <c r="AA161" s="104"/>
    </row>
    <row r="162" spans="1:27" ht="15.75" customHeight="1" x14ac:dyDescent="0.2">
      <c r="A162" s="117"/>
      <c r="B162" s="31"/>
      <c r="C162" s="31"/>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4"/>
    </row>
    <row r="163" spans="1:27" ht="15.75" customHeight="1" x14ac:dyDescent="0.2">
      <c r="A163" s="117"/>
      <c r="B163" s="31"/>
      <c r="C163" s="31"/>
      <c r="D163" s="103"/>
      <c r="E163" s="103"/>
      <c r="F163" s="103"/>
      <c r="G163" s="103"/>
      <c r="H163" s="103"/>
      <c r="I163" s="103"/>
      <c r="J163" s="103"/>
      <c r="K163" s="103"/>
      <c r="L163" s="103"/>
      <c r="M163" s="103"/>
      <c r="N163" s="103"/>
      <c r="O163" s="103"/>
      <c r="P163" s="103"/>
      <c r="Q163" s="103"/>
      <c r="R163" s="103"/>
      <c r="S163" s="103"/>
      <c r="T163" s="103"/>
      <c r="U163" s="103"/>
      <c r="V163" s="103"/>
      <c r="W163" s="103"/>
      <c r="X163" s="103"/>
      <c r="Y163" s="103"/>
      <c r="Z163" s="103"/>
      <c r="AA163" s="104"/>
    </row>
    <row r="164" spans="1:27" ht="15.75" customHeight="1" x14ac:dyDescent="0.2">
      <c r="A164" s="117"/>
      <c r="B164" s="31"/>
      <c r="C164" s="31"/>
      <c r="D164" s="103"/>
      <c r="E164" s="103"/>
      <c r="F164" s="103"/>
      <c r="G164" s="103"/>
      <c r="H164" s="103"/>
      <c r="I164" s="103"/>
      <c r="J164" s="103"/>
      <c r="K164" s="103"/>
      <c r="L164" s="103"/>
      <c r="M164" s="103"/>
      <c r="N164" s="103"/>
      <c r="O164" s="103"/>
      <c r="P164" s="103"/>
      <c r="Q164" s="103"/>
      <c r="R164" s="103"/>
      <c r="S164" s="103"/>
      <c r="T164" s="103"/>
      <c r="U164" s="103"/>
      <c r="V164" s="103"/>
      <c r="W164" s="103"/>
      <c r="X164" s="103"/>
      <c r="Y164" s="103"/>
      <c r="Z164" s="103"/>
      <c r="AA164" s="104"/>
    </row>
    <row r="165" spans="1:27" ht="15.75" customHeight="1" x14ac:dyDescent="0.2">
      <c r="A165" s="117"/>
      <c r="B165" s="31"/>
      <c r="C165" s="31"/>
      <c r="D165" s="103"/>
      <c r="E165" s="103"/>
      <c r="F165" s="103"/>
      <c r="G165" s="103"/>
      <c r="H165" s="103"/>
      <c r="I165" s="103"/>
      <c r="J165" s="103"/>
      <c r="K165" s="103"/>
      <c r="L165" s="103"/>
      <c r="M165" s="103"/>
      <c r="N165" s="103"/>
      <c r="O165" s="103"/>
      <c r="P165" s="103"/>
      <c r="Q165" s="103"/>
      <c r="R165" s="103"/>
      <c r="S165" s="103"/>
      <c r="T165" s="103"/>
      <c r="U165" s="103"/>
      <c r="V165" s="103"/>
      <c r="W165" s="103"/>
      <c r="X165" s="103"/>
      <c r="Y165" s="103"/>
      <c r="Z165" s="103"/>
      <c r="AA165" s="104"/>
    </row>
    <row r="166" spans="1:27" ht="15.75" customHeight="1" x14ac:dyDescent="0.2">
      <c r="A166" s="117"/>
      <c r="B166" s="31"/>
      <c r="C166" s="31"/>
      <c r="D166" s="103"/>
      <c r="E166" s="103"/>
      <c r="F166" s="103"/>
      <c r="G166" s="103"/>
      <c r="H166" s="103"/>
      <c r="I166" s="103"/>
      <c r="J166" s="103"/>
      <c r="K166" s="103"/>
      <c r="L166" s="103"/>
      <c r="M166" s="103"/>
      <c r="N166" s="103"/>
      <c r="O166" s="103"/>
      <c r="P166" s="103"/>
      <c r="Q166" s="103"/>
      <c r="R166" s="103"/>
      <c r="S166" s="103"/>
      <c r="T166" s="103"/>
      <c r="U166" s="103"/>
      <c r="V166" s="103"/>
      <c r="W166" s="103"/>
      <c r="X166" s="103"/>
      <c r="Y166" s="103"/>
      <c r="Z166" s="103"/>
      <c r="AA166" s="104"/>
    </row>
    <row r="167" spans="1:27" ht="15.75" customHeight="1" x14ac:dyDescent="0.2">
      <c r="A167" s="117"/>
      <c r="B167" s="31"/>
      <c r="C167" s="31"/>
      <c r="D167" s="103"/>
      <c r="E167" s="103"/>
      <c r="F167" s="103"/>
      <c r="G167" s="103"/>
      <c r="H167" s="103"/>
      <c r="I167" s="103"/>
      <c r="J167" s="103"/>
      <c r="K167" s="103"/>
      <c r="L167" s="103"/>
      <c r="M167" s="103"/>
      <c r="N167" s="103"/>
      <c r="O167" s="103"/>
      <c r="P167" s="103"/>
      <c r="Q167" s="103"/>
      <c r="R167" s="103"/>
      <c r="S167" s="103"/>
      <c r="T167" s="103"/>
      <c r="U167" s="103"/>
      <c r="V167" s="103"/>
      <c r="W167" s="103"/>
      <c r="X167" s="103"/>
      <c r="Y167" s="103"/>
      <c r="Z167" s="103"/>
      <c r="AA167" s="104"/>
    </row>
    <row r="168" spans="1:27" ht="15.75" customHeight="1" x14ac:dyDescent="0.2">
      <c r="A168" s="117"/>
      <c r="B168" s="31"/>
      <c r="C168" s="31"/>
      <c r="D168" s="103"/>
      <c r="E168" s="103"/>
      <c r="F168" s="103"/>
      <c r="G168" s="103"/>
      <c r="H168" s="103"/>
      <c r="I168" s="103"/>
      <c r="J168" s="103"/>
      <c r="K168" s="103"/>
      <c r="L168" s="103"/>
      <c r="M168" s="103"/>
      <c r="N168" s="103"/>
      <c r="O168" s="103"/>
      <c r="P168" s="103"/>
      <c r="Q168" s="103"/>
      <c r="R168" s="103"/>
      <c r="S168" s="103"/>
      <c r="T168" s="103"/>
      <c r="U168" s="103"/>
      <c r="V168" s="103"/>
      <c r="W168" s="103"/>
      <c r="X168" s="103"/>
      <c r="Y168" s="103"/>
      <c r="Z168" s="103"/>
      <c r="AA168" s="104"/>
    </row>
    <row r="169" spans="1:27" ht="15.75" customHeight="1" x14ac:dyDescent="0.2">
      <c r="A169" s="117"/>
      <c r="B169" s="31"/>
      <c r="C169" s="31"/>
      <c r="D169" s="103"/>
      <c r="E169" s="103"/>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4"/>
    </row>
    <row r="170" spans="1:27" ht="15.75" customHeight="1" x14ac:dyDescent="0.2">
      <c r="A170" s="117"/>
      <c r="B170" s="31"/>
      <c r="C170" s="31"/>
      <c r="D170" s="103"/>
      <c r="E170" s="103"/>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4"/>
    </row>
    <row r="171" spans="1:27" ht="15.75" customHeight="1" x14ac:dyDescent="0.2">
      <c r="A171" s="117"/>
      <c r="B171" s="31"/>
      <c r="C171" s="31"/>
      <c r="D171" s="103"/>
      <c r="E171" s="103"/>
      <c r="F171" s="103"/>
      <c r="G171" s="103"/>
      <c r="H171" s="103"/>
      <c r="I171" s="103"/>
      <c r="J171" s="103"/>
      <c r="K171" s="103"/>
      <c r="L171" s="103"/>
      <c r="M171" s="103"/>
      <c r="N171" s="103"/>
      <c r="O171" s="103"/>
      <c r="P171" s="103"/>
      <c r="Q171" s="103"/>
      <c r="R171" s="103"/>
      <c r="S171" s="103"/>
      <c r="T171" s="103"/>
      <c r="U171" s="103"/>
      <c r="V171" s="103"/>
      <c r="W171" s="103"/>
      <c r="X171" s="103"/>
      <c r="Y171" s="103"/>
      <c r="Z171" s="103"/>
      <c r="AA171" s="104"/>
    </row>
    <row r="172" spans="1:27" ht="15.75" customHeight="1" x14ac:dyDescent="0.2">
      <c r="A172" s="117"/>
      <c r="B172" s="31"/>
      <c r="C172" s="31"/>
      <c r="D172" s="103"/>
      <c r="E172" s="103"/>
      <c r="F172" s="103"/>
      <c r="G172" s="103"/>
      <c r="H172" s="103"/>
      <c r="I172" s="103"/>
      <c r="J172" s="103"/>
      <c r="K172" s="103"/>
      <c r="L172" s="103"/>
      <c r="M172" s="103"/>
      <c r="N172" s="103"/>
      <c r="O172" s="103"/>
      <c r="P172" s="103"/>
      <c r="Q172" s="103"/>
      <c r="R172" s="103"/>
      <c r="S172" s="103"/>
      <c r="T172" s="103"/>
      <c r="U172" s="103"/>
      <c r="V172" s="103"/>
      <c r="W172" s="103"/>
      <c r="X172" s="103"/>
      <c r="Y172" s="103"/>
      <c r="Z172" s="103"/>
      <c r="AA172" s="104"/>
    </row>
    <row r="173" spans="1:27" ht="15.75" customHeight="1" x14ac:dyDescent="0.2">
      <c r="A173" s="117"/>
      <c r="B173" s="31"/>
      <c r="C173" s="31"/>
      <c r="D173" s="103"/>
      <c r="E173" s="103"/>
      <c r="F173" s="103"/>
      <c r="G173" s="103"/>
      <c r="H173" s="103"/>
      <c r="I173" s="103"/>
      <c r="J173" s="103"/>
      <c r="K173" s="103"/>
      <c r="L173" s="103"/>
      <c r="M173" s="103"/>
      <c r="N173" s="103"/>
      <c r="O173" s="103"/>
      <c r="P173" s="103"/>
      <c r="Q173" s="103"/>
      <c r="R173" s="103"/>
      <c r="S173" s="103"/>
      <c r="T173" s="103"/>
      <c r="U173" s="103"/>
      <c r="V173" s="103"/>
      <c r="W173" s="103"/>
      <c r="X173" s="103"/>
      <c r="Y173" s="103"/>
      <c r="Z173" s="103"/>
      <c r="AA173" s="104"/>
    </row>
    <row r="174" spans="1:27" ht="15.75" customHeight="1" x14ac:dyDescent="0.2">
      <c r="A174" s="117"/>
      <c r="B174" s="31"/>
      <c r="C174" s="31"/>
      <c r="D174" s="103"/>
      <c r="E174" s="103"/>
      <c r="F174" s="103"/>
      <c r="G174" s="103"/>
      <c r="H174" s="103"/>
      <c r="I174" s="103"/>
      <c r="J174" s="103"/>
      <c r="K174" s="103"/>
      <c r="L174" s="103"/>
      <c r="M174" s="103"/>
      <c r="N174" s="103"/>
      <c r="O174" s="103"/>
      <c r="P174" s="103"/>
      <c r="Q174" s="103"/>
      <c r="R174" s="103"/>
      <c r="S174" s="103"/>
      <c r="T174" s="103"/>
      <c r="U174" s="103"/>
      <c r="V174" s="103"/>
      <c r="W174" s="103"/>
      <c r="X174" s="103"/>
      <c r="Y174" s="103"/>
      <c r="Z174" s="103"/>
      <c r="AA174" s="104"/>
    </row>
    <row r="175" spans="1:27" ht="15.75" customHeight="1" x14ac:dyDescent="0.2">
      <c r="A175" s="117"/>
      <c r="B175" s="31"/>
      <c r="C175" s="31"/>
      <c r="D175" s="103"/>
      <c r="E175" s="103"/>
      <c r="F175" s="103"/>
      <c r="G175" s="103"/>
      <c r="H175" s="103"/>
      <c r="I175" s="103"/>
      <c r="J175" s="103"/>
      <c r="K175" s="103"/>
      <c r="L175" s="103"/>
      <c r="M175" s="103"/>
      <c r="N175" s="103"/>
      <c r="O175" s="103"/>
      <c r="P175" s="103"/>
      <c r="Q175" s="103"/>
      <c r="R175" s="103"/>
      <c r="S175" s="103"/>
      <c r="T175" s="103"/>
      <c r="U175" s="103"/>
      <c r="V175" s="103"/>
      <c r="W175" s="103"/>
      <c r="X175" s="103"/>
      <c r="Y175" s="103"/>
      <c r="Z175" s="103"/>
      <c r="AA175" s="104"/>
    </row>
    <row r="176" spans="1:27" ht="15.75" customHeight="1" x14ac:dyDescent="0.2">
      <c r="A176" s="117"/>
      <c r="B176" s="31"/>
      <c r="C176" s="31"/>
      <c r="D176" s="103"/>
      <c r="E176" s="103"/>
      <c r="F176" s="103"/>
      <c r="G176" s="103"/>
      <c r="H176" s="103"/>
      <c r="I176" s="103"/>
      <c r="J176" s="103"/>
      <c r="K176" s="103"/>
      <c r="L176" s="103"/>
      <c r="M176" s="103"/>
      <c r="N176" s="103"/>
      <c r="O176" s="103"/>
      <c r="P176" s="103"/>
      <c r="Q176" s="103"/>
      <c r="R176" s="103"/>
      <c r="S176" s="103"/>
      <c r="T176" s="103"/>
      <c r="U176" s="103"/>
      <c r="V176" s="103"/>
      <c r="W176" s="103"/>
      <c r="X176" s="103"/>
      <c r="Y176" s="103"/>
      <c r="Z176" s="103"/>
      <c r="AA176" s="104"/>
    </row>
    <row r="177" spans="1:27" ht="15.75" customHeight="1" x14ac:dyDescent="0.2">
      <c r="A177" s="117"/>
      <c r="B177" s="31"/>
      <c r="C177" s="31"/>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4"/>
    </row>
    <row r="178" spans="1:27" ht="15.75" customHeight="1" x14ac:dyDescent="0.2">
      <c r="A178" s="122"/>
      <c r="B178" s="124"/>
      <c r="C178" s="124"/>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5"/>
    </row>
  </sheetData>
  <mergeCells count="162">
    <mergeCell ref="I63:I64"/>
    <mergeCell ref="I65:I66"/>
    <mergeCell ref="I52:I53"/>
    <mergeCell ref="I55:I56"/>
    <mergeCell ref="D65:D66"/>
    <mergeCell ref="E65:E66"/>
    <mergeCell ref="H65:H66"/>
    <mergeCell ref="G65:G66"/>
    <mergeCell ref="B55:B56"/>
    <mergeCell ref="A1:E1"/>
    <mergeCell ref="D20:E20"/>
    <mergeCell ref="D21:E21"/>
    <mergeCell ref="D22:E22"/>
    <mergeCell ref="D23:E23"/>
    <mergeCell ref="B25:C25"/>
    <mergeCell ref="B21:C21"/>
    <mergeCell ref="B22:C22"/>
    <mergeCell ref="D24:E24"/>
    <mergeCell ref="B16:C16"/>
    <mergeCell ref="B79:C79"/>
    <mergeCell ref="B69:B70"/>
    <mergeCell ref="B72:C72"/>
    <mergeCell ref="B73:C73"/>
    <mergeCell ref="D78:E78"/>
    <mergeCell ref="B74:C74"/>
    <mergeCell ref="B76:C76"/>
    <mergeCell ref="B78:C78"/>
    <mergeCell ref="D79:E79"/>
    <mergeCell ref="D69:D70"/>
    <mergeCell ref="B77:C77"/>
    <mergeCell ref="D73:E73"/>
    <mergeCell ref="D74:E74"/>
    <mergeCell ref="D76:E76"/>
    <mergeCell ref="A71:F71"/>
    <mergeCell ref="A75:F75"/>
    <mergeCell ref="B20:C20"/>
    <mergeCell ref="A39:F39"/>
    <mergeCell ref="B48:B49"/>
    <mergeCell ref="B42:C42"/>
    <mergeCell ref="B30:C30"/>
    <mergeCell ref="B33:C33"/>
    <mergeCell ref="B34:C34"/>
    <mergeCell ref="G58:G59"/>
    <mergeCell ref="B41:C41"/>
    <mergeCell ref="B36:C36"/>
    <mergeCell ref="B38:C38"/>
    <mergeCell ref="B40:C40"/>
    <mergeCell ref="A37:F37"/>
    <mergeCell ref="B43:C43"/>
    <mergeCell ref="A48:A50"/>
    <mergeCell ref="A52:A53"/>
    <mergeCell ref="A57:F57"/>
    <mergeCell ref="A58:A60"/>
    <mergeCell ref="D58:D59"/>
    <mergeCell ref="E58:E59"/>
    <mergeCell ref="B58:B59"/>
    <mergeCell ref="B60:E60"/>
    <mergeCell ref="D48:D49"/>
    <mergeCell ref="E48:E49"/>
    <mergeCell ref="A44:F44"/>
    <mergeCell ref="A47:F47"/>
    <mergeCell ref="A61:F61"/>
    <mergeCell ref="B62:F62"/>
    <mergeCell ref="A62:A64"/>
    <mergeCell ref="G48:G49"/>
    <mergeCell ref="H48:H49"/>
    <mergeCell ref="G52:G53"/>
    <mergeCell ref="H52:H53"/>
    <mergeCell ref="G55:G56"/>
    <mergeCell ref="H55:H56"/>
    <mergeCell ref="B52:B53"/>
    <mergeCell ref="H58:H59"/>
    <mergeCell ref="A55:A56"/>
    <mergeCell ref="E52:E53"/>
    <mergeCell ref="D55:D56"/>
    <mergeCell ref="E55:E56"/>
    <mergeCell ref="D52:D53"/>
    <mergeCell ref="B46:C46"/>
    <mergeCell ref="G69:G70"/>
    <mergeCell ref="D41:E41"/>
    <mergeCell ref="D43:E43"/>
    <mergeCell ref="D45:E45"/>
    <mergeCell ref="B31:C31"/>
    <mergeCell ref="G4:I4"/>
    <mergeCell ref="I48:I49"/>
    <mergeCell ref="I58:I59"/>
    <mergeCell ref="I69:I70"/>
    <mergeCell ref="D27:E27"/>
    <mergeCell ref="G63:G64"/>
    <mergeCell ref="B63:B64"/>
    <mergeCell ref="D33:E33"/>
    <mergeCell ref="D46:E46"/>
    <mergeCell ref="D34:E34"/>
    <mergeCell ref="D36:E36"/>
    <mergeCell ref="D38:E38"/>
    <mergeCell ref="A51:F51"/>
    <mergeCell ref="A54:F54"/>
    <mergeCell ref="B45:C45"/>
    <mergeCell ref="H63:H64"/>
    <mergeCell ref="H69:H70"/>
    <mergeCell ref="F55:F56"/>
    <mergeCell ref="F58:F59"/>
    <mergeCell ref="B4:C4"/>
    <mergeCell ref="D10:E10"/>
    <mergeCell ref="D4:E4"/>
    <mergeCell ref="D6:E6"/>
    <mergeCell ref="D9:E9"/>
    <mergeCell ref="D7:E7"/>
    <mergeCell ref="A35:F35"/>
    <mergeCell ref="D29:E29"/>
    <mergeCell ref="D12:E12"/>
    <mergeCell ref="D13:E13"/>
    <mergeCell ref="D15:E15"/>
    <mergeCell ref="B12:C12"/>
    <mergeCell ref="B13:C13"/>
    <mergeCell ref="B24:C24"/>
    <mergeCell ref="B29:C29"/>
    <mergeCell ref="B32:C32"/>
    <mergeCell ref="B6:C6"/>
    <mergeCell ref="B7:C7"/>
    <mergeCell ref="B8:C8"/>
    <mergeCell ref="B9:C9"/>
    <mergeCell ref="B10:C10"/>
    <mergeCell ref="D8:E8"/>
    <mergeCell ref="B17:C17"/>
    <mergeCell ref="B19:C19"/>
    <mergeCell ref="A2:F2"/>
    <mergeCell ref="F48:F49"/>
    <mergeCell ref="F52:F53"/>
    <mergeCell ref="D42:E42"/>
    <mergeCell ref="D25:E25"/>
    <mergeCell ref="B50:E50"/>
    <mergeCell ref="D28:E28"/>
    <mergeCell ref="A5:F5"/>
    <mergeCell ref="A11:F11"/>
    <mergeCell ref="D40:E40"/>
    <mergeCell ref="B15:C15"/>
    <mergeCell ref="A14:F14"/>
    <mergeCell ref="D30:E30"/>
    <mergeCell ref="D31:E31"/>
    <mergeCell ref="D32:E32"/>
    <mergeCell ref="B27:C27"/>
    <mergeCell ref="D16:E16"/>
    <mergeCell ref="D17:E17"/>
    <mergeCell ref="D19:E19"/>
    <mergeCell ref="B28:C28"/>
    <mergeCell ref="B23:C23"/>
    <mergeCell ref="A3:F3"/>
    <mergeCell ref="A18:F18"/>
    <mergeCell ref="A26:F26"/>
    <mergeCell ref="F65:F66"/>
    <mergeCell ref="F69:F70"/>
    <mergeCell ref="D72:E72"/>
    <mergeCell ref="F63:F64"/>
    <mergeCell ref="B65:B66"/>
    <mergeCell ref="D63:D64"/>
    <mergeCell ref="E63:E64"/>
    <mergeCell ref="A68:F68"/>
    <mergeCell ref="E69:E70"/>
    <mergeCell ref="A69:A70"/>
    <mergeCell ref="A65:A67"/>
    <mergeCell ref="B67:E67"/>
  </mergeCells>
  <dataValidations count="1">
    <dataValidation type="list" allowBlank="1" showInputMessage="1" showErrorMessage="1" sqref="D12:E13 D15:E17 D19:E25 D27:E34 D36:E36 D38:E38 D40:E43 D45:E46 D72:E74 D76:E76 D77:D79 E78:E79">
      <formula1>"Selecione SIM ou NÃO,SIM,NÃO"</formula1>
    </dataValidation>
  </dataValidations>
  <pageMargins left="0.51181100000000002" right="0.51181100000000002" top="0.78740200000000005" bottom="0.78740200000000005" header="0.31496099999999999" footer="0.31496099999999999"/>
  <pageSetup orientation="portrait"/>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6"/>
  <sheetViews>
    <sheetView showGridLines="0" topLeftCell="A2" workbookViewId="0"/>
  </sheetViews>
  <sheetFormatPr defaultColWidth="14.42578125" defaultRowHeight="15.75" customHeight="1" x14ac:dyDescent="0.2"/>
  <cols>
    <col min="1" max="1" width="14.42578125" style="179" customWidth="1"/>
    <col min="2" max="2" width="58" style="179" customWidth="1"/>
    <col min="3" max="3" width="25.7109375" style="179" customWidth="1"/>
    <col min="4" max="4" width="71" style="179" customWidth="1"/>
    <col min="5" max="7" width="14.42578125" style="179" hidden="1" customWidth="1"/>
    <col min="8" max="17" width="14.42578125" style="179" customWidth="1"/>
    <col min="18" max="16384" width="14.42578125" style="179"/>
  </cols>
  <sheetData>
    <row r="1" spans="1:16" ht="33" hidden="1" customHeight="1" x14ac:dyDescent="0.2">
      <c r="A1" s="180" t="s">
        <v>48</v>
      </c>
      <c r="B1" s="181"/>
      <c r="C1" s="181"/>
      <c r="D1" s="181"/>
      <c r="E1" s="182"/>
      <c r="F1" s="182"/>
      <c r="G1" s="92"/>
      <c r="H1" s="92"/>
      <c r="I1" s="92"/>
      <c r="J1" s="92"/>
      <c r="K1" s="92"/>
      <c r="L1" s="92"/>
      <c r="M1" s="92"/>
      <c r="N1" s="92"/>
      <c r="O1" s="92"/>
      <c r="P1" s="94"/>
    </row>
    <row r="2" spans="1:16" ht="133.5" customHeight="1" x14ac:dyDescent="0.2">
      <c r="A2" s="382" t="s">
        <v>49</v>
      </c>
      <c r="B2" s="340"/>
      <c r="C2" s="340"/>
      <c r="D2" s="429"/>
      <c r="E2" s="183"/>
      <c r="F2" s="184"/>
      <c r="G2" s="95"/>
      <c r="H2" s="185"/>
      <c r="I2" s="96"/>
      <c r="J2" s="96"/>
      <c r="K2" s="96"/>
      <c r="L2" s="96"/>
      <c r="M2" s="96"/>
      <c r="N2" s="96"/>
      <c r="O2" s="96"/>
      <c r="P2" s="97"/>
    </row>
    <row r="3" spans="1:16" ht="25.5" customHeight="1" x14ac:dyDescent="0.2">
      <c r="A3" s="426" t="s">
        <v>226</v>
      </c>
      <c r="B3" s="427"/>
      <c r="C3" s="427"/>
      <c r="D3" s="428"/>
      <c r="E3" s="186"/>
      <c r="F3" s="186"/>
      <c r="G3" s="174"/>
      <c r="H3" s="102"/>
      <c r="I3" s="103"/>
      <c r="J3" s="103"/>
      <c r="K3" s="103"/>
      <c r="L3" s="103"/>
      <c r="M3" s="103"/>
      <c r="N3" s="103"/>
      <c r="O3" s="103"/>
      <c r="P3" s="104"/>
    </row>
    <row r="4" spans="1:16" ht="25.5" customHeight="1" x14ac:dyDescent="0.2">
      <c r="A4" s="20" t="s">
        <v>8</v>
      </c>
      <c r="B4" s="20" t="s">
        <v>9</v>
      </c>
      <c r="C4" s="20" t="s">
        <v>10</v>
      </c>
      <c r="D4" s="19" t="s">
        <v>11</v>
      </c>
      <c r="E4" s="20" t="s">
        <v>12</v>
      </c>
      <c r="F4" s="134" t="s">
        <v>13</v>
      </c>
      <c r="G4" s="102"/>
      <c r="H4" s="102"/>
      <c r="I4" s="103"/>
      <c r="J4" s="103"/>
      <c r="K4" s="103"/>
      <c r="L4" s="103"/>
      <c r="M4" s="103"/>
      <c r="N4" s="103"/>
      <c r="O4" s="103"/>
      <c r="P4" s="104"/>
    </row>
    <row r="5" spans="1:16" ht="25.5" customHeight="1" x14ac:dyDescent="0.2">
      <c r="A5" s="137">
        <v>125</v>
      </c>
      <c r="B5" s="138" t="s">
        <v>227</v>
      </c>
      <c r="C5" s="108">
        <v>41</v>
      </c>
      <c r="D5" s="25"/>
      <c r="E5" s="187">
        <f t="shared" ref="E5:E15" si="0">COUNTIF(C5,"&gt;=0")</f>
        <v>1</v>
      </c>
      <c r="F5" s="27">
        <v>1</v>
      </c>
      <c r="G5" s="141" t="s">
        <v>18</v>
      </c>
      <c r="H5" s="102"/>
      <c r="I5" s="103"/>
      <c r="J5" s="103"/>
      <c r="K5" s="103"/>
      <c r="L5" s="103"/>
      <c r="M5" s="103"/>
      <c r="N5" s="103"/>
      <c r="O5" s="103"/>
      <c r="P5" s="104"/>
    </row>
    <row r="6" spans="1:16" ht="25.5" customHeight="1" x14ac:dyDescent="0.2">
      <c r="A6" s="137">
        <v>126</v>
      </c>
      <c r="B6" s="138" t="s">
        <v>228</v>
      </c>
      <c r="C6" s="108">
        <v>63</v>
      </c>
      <c r="D6" s="25"/>
      <c r="E6" s="187">
        <f t="shared" si="0"/>
        <v>1</v>
      </c>
      <c r="F6" s="27">
        <v>1</v>
      </c>
      <c r="G6" s="141" t="s">
        <v>18</v>
      </c>
      <c r="H6" s="102"/>
      <c r="I6" s="103"/>
      <c r="J6" s="103"/>
      <c r="K6" s="103"/>
      <c r="L6" s="103"/>
      <c r="M6" s="103"/>
      <c r="N6" s="103"/>
      <c r="O6" s="103"/>
      <c r="P6" s="104"/>
    </row>
    <row r="7" spans="1:16" ht="25.5" customHeight="1" x14ac:dyDescent="0.2">
      <c r="A7" s="137">
        <v>127</v>
      </c>
      <c r="B7" s="138" t="s">
        <v>229</v>
      </c>
      <c r="C7" s="108">
        <v>67</v>
      </c>
      <c r="D7" s="25"/>
      <c r="E7" s="187">
        <f t="shared" si="0"/>
        <v>1</v>
      </c>
      <c r="F7" s="27">
        <v>1</v>
      </c>
      <c r="G7" s="141" t="s">
        <v>18</v>
      </c>
      <c r="H7" s="102"/>
      <c r="I7" s="103"/>
      <c r="J7" s="103"/>
      <c r="K7" s="103"/>
      <c r="L7" s="103"/>
      <c r="M7" s="103"/>
      <c r="N7" s="103"/>
      <c r="O7" s="103"/>
      <c r="P7" s="104"/>
    </row>
    <row r="8" spans="1:16" ht="25.5" customHeight="1" x14ac:dyDescent="0.2">
      <c r="A8" s="137">
        <v>128</v>
      </c>
      <c r="B8" s="138" t="s">
        <v>230</v>
      </c>
      <c r="C8" s="108">
        <v>0</v>
      </c>
      <c r="D8" s="25"/>
      <c r="E8" s="187">
        <f t="shared" si="0"/>
        <v>1</v>
      </c>
      <c r="F8" s="27">
        <v>1</v>
      </c>
      <c r="G8" s="141" t="s">
        <v>18</v>
      </c>
      <c r="H8" s="102"/>
      <c r="I8" s="103"/>
      <c r="J8" s="103"/>
      <c r="K8" s="103"/>
      <c r="L8" s="103"/>
      <c r="M8" s="103"/>
      <c r="N8" s="103"/>
      <c r="O8" s="103"/>
      <c r="P8" s="104"/>
    </row>
    <row r="9" spans="1:16" ht="25.5" customHeight="1" x14ac:dyDescent="0.2">
      <c r="A9" s="137">
        <v>129</v>
      </c>
      <c r="B9" s="138" t="s">
        <v>231</v>
      </c>
      <c r="C9" s="108">
        <v>0</v>
      </c>
      <c r="D9" s="25"/>
      <c r="E9" s="187">
        <f t="shared" si="0"/>
        <v>1</v>
      </c>
      <c r="F9" s="27">
        <v>1</v>
      </c>
      <c r="G9" s="141" t="s">
        <v>18</v>
      </c>
      <c r="H9" s="102"/>
      <c r="I9" s="103"/>
      <c r="J9" s="103"/>
      <c r="K9" s="103"/>
      <c r="L9" s="103"/>
      <c r="M9" s="103"/>
      <c r="N9" s="103"/>
      <c r="O9" s="103"/>
      <c r="P9" s="104"/>
    </row>
    <row r="10" spans="1:16" ht="25.5" customHeight="1" x14ac:dyDescent="0.2">
      <c r="A10" s="137">
        <v>130</v>
      </c>
      <c r="B10" s="138" t="s">
        <v>232</v>
      </c>
      <c r="C10" s="108">
        <v>0</v>
      </c>
      <c r="D10" s="25"/>
      <c r="E10" s="187">
        <f t="shared" si="0"/>
        <v>1</v>
      </c>
      <c r="F10" s="27">
        <v>1</v>
      </c>
      <c r="G10" s="141" t="s">
        <v>18</v>
      </c>
      <c r="H10" s="102"/>
      <c r="I10" s="103"/>
      <c r="J10" s="103"/>
      <c r="K10" s="103"/>
      <c r="L10" s="103"/>
      <c r="M10" s="103"/>
      <c r="N10" s="103"/>
      <c r="O10" s="103"/>
      <c r="P10" s="104"/>
    </row>
    <row r="11" spans="1:16" ht="25.5" customHeight="1" x14ac:dyDescent="0.2">
      <c r="A11" s="137">
        <v>131</v>
      </c>
      <c r="B11" s="138" t="s">
        <v>233</v>
      </c>
      <c r="C11" s="148">
        <v>27784</v>
      </c>
      <c r="D11" s="25"/>
      <c r="E11" s="187">
        <f t="shared" si="0"/>
        <v>1</v>
      </c>
      <c r="F11" s="27">
        <v>1</v>
      </c>
      <c r="G11" s="141" t="s">
        <v>18</v>
      </c>
      <c r="H11" s="102"/>
      <c r="I11" s="103"/>
      <c r="J11" s="103"/>
      <c r="K11" s="103"/>
      <c r="L11" s="103"/>
      <c r="M11" s="103"/>
      <c r="N11" s="103"/>
      <c r="O11" s="103"/>
      <c r="P11" s="104"/>
    </row>
    <row r="12" spans="1:16" ht="25.5" customHeight="1" x14ac:dyDescent="0.2">
      <c r="A12" s="137">
        <v>132</v>
      </c>
      <c r="B12" s="138" t="s">
        <v>234</v>
      </c>
      <c r="C12" s="148">
        <v>180015</v>
      </c>
      <c r="D12" s="25"/>
      <c r="E12" s="187">
        <f t="shared" si="0"/>
        <v>1</v>
      </c>
      <c r="F12" s="27">
        <v>1</v>
      </c>
      <c r="G12" s="141" t="s">
        <v>18</v>
      </c>
      <c r="H12" s="102"/>
      <c r="I12" s="103"/>
      <c r="J12" s="103"/>
      <c r="K12" s="103"/>
      <c r="L12" s="103"/>
      <c r="M12" s="103"/>
      <c r="N12" s="103"/>
      <c r="O12" s="103"/>
      <c r="P12" s="104"/>
    </row>
    <row r="13" spans="1:16" ht="25.5" customHeight="1" x14ac:dyDescent="0.2">
      <c r="A13" s="137">
        <v>133</v>
      </c>
      <c r="B13" s="138" t="s">
        <v>235</v>
      </c>
      <c r="C13" s="148">
        <v>81776</v>
      </c>
      <c r="D13" s="25"/>
      <c r="E13" s="187">
        <f t="shared" si="0"/>
        <v>1</v>
      </c>
      <c r="F13" s="27">
        <v>1</v>
      </c>
      <c r="G13" s="141" t="s">
        <v>18</v>
      </c>
      <c r="H13" s="102"/>
      <c r="I13" s="103"/>
      <c r="J13" s="103"/>
      <c r="K13" s="103"/>
      <c r="L13" s="103"/>
      <c r="M13" s="103"/>
      <c r="N13" s="103"/>
      <c r="O13" s="103"/>
      <c r="P13" s="104"/>
    </row>
    <row r="14" spans="1:16" ht="25.5" customHeight="1" x14ac:dyDescent="0.2">
      <c r="A14" s="137">
        <v>134</v>
      </c>
      <c r="B14" s="138" t="s">
        <v>236</v>
      </c>
      <c r="C14" s="148"/>
      <c r="D14" s="25"/>
      <c r="E14" s="187">
        <f t="shared" si="0"/>
        <v>0</v>
      </c>
      <c r="F14" s="27">
        <v>1</v>
      </c>
      <c r="G14" s="141" t="s">
        <v>18</v>
      </c>
      <c r="H14" s="102"/>
      <c r="I14" s="103"/>
      <c r="J14" s="103"/>
      <c r="K14" s="103"/>
      <c r="L14" s="103"/>
      <c r="M14" s="103"/>
      <c r="N14" s="103"/>
      <c r="O14" s="103"/>
      <c r="P14" s="104"/>
    </row>
    <row r="15" spans="1:16" ht="25.5" customHeight="1" x14ac:dyDescent="0.2">
      <c r="A15" s="137">
        <v>135</v>
      </c>
      <c r="B15" s="138" t="s">
        <v>237</v>
      </c>
      <c r="C15" s="148">
        <v>0</v>
      </c>
      <c r="D15" s="25"/>
      <c r="E15" s="187">
        <f t="shared" si="0"/>
        <v>1</v>
      </c>
      <c r="F15" s="27">
        <v>1</v>
      </c>
      <c r="G15" s="141" t="s">
        <v>18</v>
      </c>
      <c r="H15" s="102"/>
      <c r="I15" s="103"/>
      <c r="J15" s="103"/>
      <c r="K15" s="103"/>
      <c r="L15" s="103"/>
      <c r="M15" s="103"/>
      <c r="N15" s="103"/>
      <c r="O15" s="103"/>
      <c r="P15" s="104"/>
    </row>
    <row r="16" spans="1:16" ht="25.5" customHeight="1" x14ac:dyDescent="0.2">
      <c r="A16" s="137">
        <v>136</v>
      </c>
      <c r="B16" s="138" t="s">
        <v>238</v>
      </c>
      <c r="C16" s="171" t="s">
        <v>57</v>
      </c>
      <c r="D16" s="25"/>
      <c r="E16" s="187">
        <f>IF(OR(C16="Selecione SIM OU NÃO",C16=""),0,1)</f>
        <v>1</v>
      </c>
      <c r="F16" s="27">
        <v>1</v>
      </c>
      <c r="G16" s="102"/>
      <c r="H16" s="102"/>
      <c r="I16" s="103"/>
      <c r="J16" s="103"/>
      <c r="K16" s="103"/>
      <c r="L16" s="103"/>
      <c r="M16" s="103"/>
      <c r="N16" s="103"/>
      <c r="O16" s="103"/>
      <c r="P16" s="104"/>
    </row>
    <row r="17" spans="1:16" ht="25.5" customHeight="1" x14ac:dyDescent="0.2">
      <c r="A17" s="137">
        <v>137</v>
      </c>
      <c r="B17" s="138" t="s">
        <v>239</v>
      </c>
      <c r="C17" s="148">
        <v>6</v>
      </c>
      <c r="D17" s="25"/>
      <c r="E17" s="187">
        <f>COUNTIF(C17,"&gt;=0")</f>
        <v>1</v>
      </c>
      <c r="F17" s="27">
        <v>1</v>
      </c>
      <c r="G17" s="141" t="s">
        <v>18</v>
      </c>
      <c r="H17" s="102"/>
      <c r="I17" s="103"/>
      <c r="J17" s="103"/>
      <c r="K17" s="103"/>
      <c r="L17" s="103"/>
      <c r="M17" s="103"/>
      <c r="N17" s="103"/>
      <c r="O17" s="103"/>
      <c r="P17" s="104"/>
    </row>
    <row r="18" spans="1:16" ht="25.5" customHeight="1" x14ac:dyDescent="0.2">
      <c r="A18" s="137">
        <v>138</v>
      </c>
      <c r="B18" s="138" t="s">
        <v>240</v>
      </c>
      <c r="C18" s="171" t="s">
        <v>82</v>
      </c>
      <c r="D18" s="25"/>
      <c r="E18" s="187">
        <f>IF(OR(C18="Selecione SIM OU NÃO",C18=""),0,1)</f>
        <v>1</v>
      </c>
      <c r="F18" s="27">
        <v>1</v>
      </c>
      <c r="G18" s="102"/>
      <c r="H18" s="102"/>
      <c r="I18" s="103"/>
      <c r="J18" s="103"/>
      <c r="K18" s="103"/>
      <c r="L18" s="103"/>
      <c r="M18" s="103"/>
      <c r="N18" s="103"/>
      <c r="O18" s="103"/>
      <c r="P18" s="104"/>
    </row>
    <row r="19" spans="1:16" ht="25.5" customHeight="1" x14ac:dyDescent="0.2">
      <c r="A19" s="137">
        <v>139</v>
      </c>
      <c r="B19" s="138" t="s">
        <v>241</v>
      </c>
      <c r="C19" s="171" t="s">
        <v>57</v>
      </c>
      <c r="D19" s="25"/>
      <c r="E19" s="187">
        <f>IF(OR(C19="Selecione SIM OU NÃO",C19=""),0,1)</f>
        <v>1</v>
      </c>
      <c r="F19" s="27">
        <v>1</v>
      </c>
      <c r="G19" s="102"/>
      <c r="H19" s="102"/>
      <c r="I19" s="103"/>
      <c r="J19" s="103"/>
      <c r="K19" s="103"/>
      <c r="L19" s="103"/>
      <c r="M19" s="103"/>
      <c r="N19" s="103"/>
      <c r="O19" s="103"/>
      <c r="P19" s="104"/>
    </row>
    <row r="20" spans="1:16" ht="25.5" customHeight="1" x14ac:dyDescent="0.2">
      <c r="A20" s="137">
        <v>140</v>
      </c>
      <c r="B20" s="138" t="s">
        <v>242</v>
      </c>
      <c r="C20" s="171" t="s">
        <v>57</v>
      </c>
      <c r="D20" s="25"/>
      <c r="E20" s="187">
        <f>IF(OR(C20="Selecione SIM OU NÃO",C20=""),0,1)</f>
        <v>1</v>
      </c>
      <c r="F20" s="27">
        <v>1</v>
      </c>
      <c r="G20" s="102"/>
      <c r="H20" s="102"/>
      <c r="I20" s="103"/>
      <c r="J20" s="103"/>
      <c r="K20" s="103"/>
      <c r="L20" s="103"/>
      <c r="M20" s="103"/>
      <c r="N20" s="103"/>
      <c r="O20" s="103"/>
      <c r="P20" s="104"/>
    </row>
    <row r="21" spans="1:16" ht="25.5" customHeight="1" x14ac:dyDescent="0.2">
      <c r="A21" s="137">
        <v>141</v>
      </c>
      <c r="B21" s="138" t="s">
        <v>243</v>
      </c>
      <c r="C21" s="171" t="s">
        <v>244</v>
      </c>
      <c r="D21" s="25"/>
      <c r="E21" s="187">
        <f>COUNTIF(C21,"&gt;=0")</f>
        <v>0</v>
      </c>
      <c r="F21" s="27">
        <v>1</v>
      </c>
      <c r="G21" s="102"/>
      <c r="H21" s="102"/>
      <c r="I21" s="103"/>
      <c r="J21" s="103"/>
      <c r="K21" s="103"/>
      <c r="L21" s="103"/>
      <c r="M21" s="103"/>
      <c r="N21" s="103"/>
      <c r="O21" s="103"/>
      <c r="P21" s="104"/>
    </row>
    <row r="22" spans="1:16" ht="13.7" customHeight="1" x14ac:dyDescent="0.2">
      <c r="A22" s="188"/>
      <c r="B22" s="118"/>
      <c r="C22" s="118"/>
      <c r="D22" s="189"/>
      <c r="E22" s="27">
        <f>SUM(E5:E21)</f>
        <v>15</v>
      </c>
      <c r="F22" s="27">
        <f>SUM(F5:F21)</f>
        <v>17</v>
      </c>
      <c r="G22" s="102"/>
      <c r="H22" s="102"/>
      <c r="I22" s="103"/>
      <c r="J22" s="103"/>
      <c r="K22" s="103"/>
      <c r="L22" s="103"/>
      <c r="M22" s="103"/>
      <c r="N22" s="103"/>
      <c r="O22" s="103"/>
      <c r="P22" s="104"/>
    </row>
    <row r="23" spans="1:16" ht="9" hidden="1" customHeight="1" x14ac:dyDescent="0.2">
      <c r="A23" s="119" t="s">
        <v>81</v>
      </c>
      <c r="B23" s="190"/>
      <c r="C23" s="103"/>
      <c r="D23" s="103"/>
      <c r="E23" s="115"/>
      <c r="F23" s="118"/>
      <c r="G23" s="103"/>
      <c r="H23" s="103"/>
      <c r="I23" s="103"/>
      <c r="J23" s="103"/>
      <c r="K23" s="103"/>
      <c r="L23" s="103"/>
      <c r="M23" s="103"/>
      <c r="N23" s="103"/>
      <c r="O23" s="103"/>
      <c r="P23" s="104"/>
    </row>
    <row r="24" spans="1:16" ht="9" hidden="1" customHeight="1" x14ac:dyDescent="0.2">
      <c r="A24" s="120" t="s">
        <v>57</v>
      </c>
      <c r="B24" s="190"/>
      <c r="C24" s="103"/>
      <c r="D24" s="103"/>
      <c r="E24" s="176"/>
      <c r="F24" s="103"/>
      <c r="G24" s="103"/>
      <c r="H24" s="103"/>
      <c r="I24" s="103"/>
      <c r="J24" s="103"/>
      <c r="K24" s="103"/>
      <c r="L24" s="103"/>
      <c r="M24" s="103"/>
      <c r="N24" s="103"/>
      <c r="O24" s="103"/>
      <c r="P24" s="104"/>
    </row>
    <row r="25" spans="1:16" ht="9" hidden="1" customHeight="1" x14ac:dyDescent="0.2">
      <c r="A25" s="120" t="s">
        <v>82</v>
      </c>
      <c r="B25" s="191"/>
      <c r="C25" s="103"/>
      <c r="D25" s="103"/>
      <c r="E25" s="103"/>
      <c r="F25" s="103"/>
      <c r="G25" s="103"/>
      <c r="H25" s="103"/>
      <c r="I25" s="103"/>
      <c r="J25" s="103"/>
      <c r="K25" s="103"/>
      <c r="L25" s="103"/>
      <c r="M25" s="103"/>
      <c r="N25" s="103"/>
      <c r="O25" s="103"/>
      <c r="P25" s="104"/>
    </row>
    <row r="26" spans="1:16" ht="9" hidden="1" customHeight="1" x14ac:dyDescent="0.2">
      <c r="A26" s="117"/>
      <c r="B26" s="191"/>
      <c r="C26" s="103"/>
      <c r="D26" s="103"/>
      <c r="E26" s="103"/>
      <c r="F26" s="103"/>
      <c r="G26" s="103"/>
      <c r="H26" s="103"/>
      <c r="I26" s="103"/>
      <c r="J26" s="103"/>
      <c r="K26" s="103"/>
      <c r="L26" s="103"/>
      <c r="M26" s="103"/>
      <c r="N26" s="103"/>
      <c r="O26" s="103"/>
      <c r="P26" s="104"/>
    </row>
    <row r="27" spans="1:16" ht="13.7" customHeight="1" x14ac:dyDescent="0.2">
      <c r="A27" s="117"/>
      <c r="B27" s="103"/>
      <c r="C27" s="103"/>
      <c r="D27" s="103"/>
      <c r="E27" s="103"/>
      <c r="F27" s="103"/>
      <c r="G27" s="103"/>
      <c r="H27" s="103"/>
      <c r="I27" s="103"/>
      <c r="J27" s="103"/>
      <c r="K27" s="103"/>
      <c r="L27" s="103"/>
      <c r="M27" s="103"/>
      <c r="N27" s="103"/>
      <c r="O27" s="103"/>
      <c r="P27" s="104"/>
    </row>
    <row r="28" spans="1:16" ht="13.7" customHeight="1" x14ac:dyDescent="0.2">
      <c r="A28" s="117"/>
      <c r="B28" s="103"/>
      <c r="C28" s="103"/>
      <c r="D28" s="103"/>
      <c r="E28" s="103"/>
      <c r="F28" s="103"/>
      <c r="G28" s="103"/>
      <c r="H28" s="103"/>
      <c r="I28" s="103"/>
      <c r="J28" s="103"/>
      <c r="K28" s="103"/>
      <c r="L28" s="103"/>
      <c r="M28" s="103"/>
      <c r="N28" s="103"/>
      <c r="O28" s="103"/>
      <c r="P28" s="104"/>
    </row>
    <row r="29" spans="1:16" ht="15.75" customHeight="1" x14ac:dyDescent="0.2">
      <c r="A29" s="117"/>
      <c r="B29" s="103"/>
      <c r="C29" s="103"/>
      <c r="D29" s="103"/>
      <c r="E29" s="103"/>
      <c r="F29" s="103"/>
      <c r="G29" s="103"/>
      <c r="H29" s="103"/>
      <c r="I29" s="103"/>
      <c r="J29" s="103"/>
      <c r="K29" s="103"/>
      <c r="L29" s="103"/>
      <c r="M29" s="103"/>
      <c r="N29" s="103"/>
      <c r="O29" s="103"/>
      <c r="P29" s="104"/>
    </row>
    <row r="30" spans="1:16" ht="15.75" customHeight="1" x14ac:dyDescent="0.2">
      <c r="A30" s="117"/>
      <c r="B30" s="103"/>
      <c r="C30" s="103"/>
      <c r="D30" s="103"/>
      <c r="E30" s="103"/>
      <c r="F30" s="103"/>
      <c r="G30" s="103"/>
      <c r="H30" s="103"/>
      <c r="I30" s="103"/>
      <c r="J30" s="103"/>
      <c r="K30" s="103"/>
      <c r="L30" s="103"/>
      <c r="M30" s="103"/>
      <c r="N30" s="103"/>
      <c r="O30" s="103"/>
      <c r="P30" s="104"/>
    </row>
    <row r="31" spans="1:16" ht="15.75" customHeight="1" x14ac:dyDescent="0.2">
      <c r="A31" s="117"/>
      <c r="B31" s="103"/>
      <c r="C31" s="103"/>
      <c r="D31" s="103"/>
      <c r="E31" s="103"/>
      <c r="F31" s="103"/>
      <c r="G31" s="103"/>
      <c r="H31" s="103"/>
      <c r="I31" s="103"/>
      <c r="J31" s="103"/>
      <c r="K31" s="103"/>
      <c r="L31" s="103"/>
      <c r="M31" s="103"/>
      <c r="N31" s="103"/>
      <c r="O31" s="103"/>
      <c r="P31" s="104"/>
    </row>
    <row r="32" spans="1:16" ht="15.75" customHeight="1" x14ac:dyDescent="0.2">
      <c r="A32" s="117"/>
      <c r="B32" s="103"/>
      <c r="C32" s="103"/>
      <c r="D32" s="103"/>
      <c r="E32" s="103"/>
      <c r="F32" s="103"/>
      <c r="G32" s="103"/>
      <c r="H32" s="103"/>
      <c r="I32" s="103"/>
      <c r="J32" s="103"/>
      <c r="K32" s="103"/>
      <c r="L32" s="103"/>
      <c r="M32" s="103"/>
      <c r="N32" s="103"/>
      <c r="O32" s="103"/>
      <c r="P32" s="104"/>
    </row>
    <row r="33" spans="1:16" ht="15.75" customHeight="1" x14ac:dyDescent="0.2">
      <c r="A33" s="117"/>
      <c r="B33" s="103"/>
      <c r="C33" s="103"/>
      <c r="D33" s="103"/>
      <c r="E33" s="103"/>
      <c r="F33" s="103"/>
      <c r="G33" s="103"/>
      <c r="H33" s="103"/>
      <c r="I33" s="103"/>
      <c r="J33" s="103"/>
      <c r="K33" s="103"/>
      <c r="L33" s="103"/>
      <c r="M33" s="103"/>
      <c r="N33" s="103"/>
      <c r="O33" s="103"/>
      <c r="P33" s="104"/>
    </row>
    <row r="34" spans="1:16" ht="15.75" customHeight="1" x14ac:dyDescent="0.2">
      <c r="A34" s="117"/>
      <c r="B34" s="103"/>
      <c r="C34" s="103"/>
      <c r="D34" s="103"/>
      <c r="E34" s="103"/>
      <c r="F34" s="103"/>
      <c r="G34" s="103"/>
      <c r="H34" s="103"/>
      <c r="I34" s="103"/>
      <c r="J34" s="103"/>
      <c r="K34" s="103"/>
      <c r="L34" s="103"/>
      <c r="M34" s="103"/>
      <c r="N34" s="103"/>
      <c r="O34" s="103"/>
      <c r="P34" s="104"/>
    </row>
    <row r="35" spans="1:16" ht="15.75" customHeight="1" x14ac:dyDescent="0.2">
      <c r="A35" s="117"/>
      <c r="B35" s="103"/>
      <c r="C35" s="103"/>
      <c r="D35" s="103"/>
      <c r="E35" s="103"/>
      <c r="F35" s="103"/>
      <c r="G35" s="103"/>
      <c r="H35" s="103"/>
      <c r="I35" s="103"/>
      <c r="J35" s="103"/>
      <c r="K35" s="103"/>
      <c r="L35" s="103"/>
      <c r="M35" s="103"/>
      <c r="N35" s="103"/>
      <c r="O35" s="103"/>
      <c r="P35" s="104"/>
    </row>
    <row r="36" spans="1:16" ht="15.75" customHeight="1" x14ac:dyDescent="0.2">
      <c r="A36" s="117"/>
      <c r="B36" s="103"/>
      <c r="C36" s="103"/>
      <c r="D36" s="103"/>
      <c r="E36" s="103"/>
      <c r="F36" s="103"/>
      <c r="G36" s="103"/>
      <c r="H36" s="103"/>
      <c r="I36" s="103"/>
      <c r="J36" s="103"/>
      <c r="K36" s="103"/>
      <c r="L36" s="103"/>
      <c r="M36" s="103"/>
      <c r="N36" s="103"/>
      <c r="O36" s="103"/>
      <c r="P36" s="104"/>
    </row>
    <row r="37" spans="1:16" ht="15.75" customHeight="1" x14ac:dyDescent="0.2">
      <c r="A37" s="117"/>
      <c r="B37" s="103"/>
      <c r="C37" s="103"/>
      <c r="D37" s="103"/>
      <c r="E37" s="103"/>
      <c r="F37" s="103"/>
      <c r="G37" s="103"/>
      <c r="H37" s="103"/>
      <c r="I37" s="103"/>
      <c r="J37" s="103"/>
      <c r="K37" s="103"/>
      <c r="L37" s="103"/>
      <c r="M37" s="103"/>
      <c r="N37" s="103"/>
      <c r="O37" s="103"/>
      <c r="P37" s="104"/>
    </row>
    <row r="38" spans="1:16" ht="15.75" customHeight="1" x14ac:dyDescent="0.2">
      <c r="A38" s="117"/>
      <c r="B38" s="103"/>
      <c r="C38" s="103"/>
      <c r="D38" s="103"/>
      <c r="E38" s="103"/>
      <c r="F38" s="103"/>
      <c r="G38" s="103"/>
      <c r="H38" s="103"/>
      <c r="I38" s="103"/>
      <c r="J38" s="103"/>
      <c r="K38" s="103"/>
      <c r="L38" s="103"/>
      <c r="M38" s="103"/>
      <c r="N38" s="103"/>
      <c r="O38" s="103"/>
      <c r="P38" s="104"/>
    </row>
    <row r="39" spans="1:16" ht="15.75" customHeight="1" x14ac:dyDescent="0.2">
      <c r="A39" s="117"/>
      <c r="B39" s="103"/>
      <c r="C39" s="103"/>
      <c r="D39" s="103"/>
      <c r="E39" s="103"/>
      <c r="F39" s="103"/>
      <c r="G39" s="103"/>
      <c r="H39" s="103"/>
      <c r="I39" s="103"/>
      <c r="J39" s="103"/>
      <c r="K39" s="103"/>
      <c r="L39" s="103"/>
      <c r="M39" s="103"/>
      <c r="N39" s="103"/>
      <c r="O39" s="103"/>
      <c r="P39" s="104"/>
    </row>
    <row r="40" spans="1:16" ht="15.75" customHeight="1" x14ac:dyDescent="0.2">
      <c r="A40" s="117"/>
      <c r="B40" s="103"/>
      <c r="C40" s="103"/>
      <c r="D40" s="103"/>
      <c r="E40" s="103"/>
      <c r="F40" s="103"/>
      <c r="G40" s="103"/>
      <c r="H40" s="103"/>
      <c r="I40" s="103"/>
      <c r="J40" s="103"/>
      <c r="K40" s="103"/>
      <c r="L40" s="103"/>
      <c r="M40" s="103"/>
      <c r="N40" s="103"/>
      <c r="O40" s="103"/>
      <c r="P40" s="104"/>
    </row>
    <row r="41" spans="1:16" ht="15.75" customHeight="1" x14ac:dyDescent="0.2">
      <c r="A41" s="117"/>
      <c r="B41" s="103"/>
      <c r="C41" s="103"/>
      <c r="D41" s="103"/>
      <c r="E41" s="103"/>
      <c r="F41" s="103"/>
      <c r="G41" s="103"/>
      <c r="H41" s="103"/>
      <c r="I41" s="103"/>
      <c r="J41" s="103"/>
      <c r="K41" s="103"/>
      <c r="L41" s="103"/>
      <c r="M41" s="103"/>
      <c r="N41" s="103"/>
      <c r="O41" s="103"/>
      <c r="P41" s="104"/>
    </row>
    <row r="42" spans="1:16" ht="15.75" customHeight="1" x14ac:dyDescent="0.2">
      <c r="A42" s="117"/>
      <c r="B42" s="103"/>
      <c r="C42" s="103"/>
      <c r="D42" s="103"/>
      <c r="E42" s="103"/>
      <c r="F42" s="103"/>
      <c r="G42" s="103"/>
      <c r="H42" s="103"/>
      <c r="I42" s="103"/>
      <c r="J42" s="103"/>
      <c r="K42" s="103"/>
      <c r="L42" s="103"/>
      <c r="M42" s="103"/>
      <c r="N42" s="103"/>
      <c r="O42" s="103"/>
      <c r="P42" s="104"/>
    </row>
    <row r="43" spans="1:16" ht="15.75" customHeight="1" x14ac:dyDescent="0.2">
      <c r="A43" s="117"/>
      <c r="B43" s="103"/>
      <c r="C43" s="103"/>
      <c r="D43" s="103"/>
      <c r="E43" s="103"/>
      <c r="F43" s="103"/>
      <c r="G43" s="103"/>
      <c r="H43" s="103"/>
      <c r="I43" s="103"/>
      <c r="J43" s="103"/>
      <c r="K43" s="103"/>
      <c r="L43" s="103"/>
      <c r="M43" s="103"/>
      <c r="N43" s="103"/>
      <c r="O43" s="103"/>
      <c r="P43" s="104"/>
    </row>
    <row r="44" spans="1:16" ht="15.75" customHeight="1" x14ac:dyDescent="0.2">
      <c r="A44" s="117"/>
      <c r="B44" s="103"/>
      <c r="C44" s="103"/>
      <c r="D44" s="103"/>
      <c r="E44" s="103"/>
      <c r="F44" s="103"/>
      <c r="G44" s="103"/>
      <c r="H44" s="103"/>
      <c r="I44" s="103"/>
      <c r="J44" s="103"/>
      <c r="K44" s="103"/>
      <c r="L44" s="103"/>
      <c r="M44" s="103"/>
      <c r="N44" s="103"/>
      <c r="O44" s="103"/>
      <c r="P44" s="104"/>
    </row>
    <row r="45" spans="1:16" ht="15.75" customHeight="1" x14ac:dyDescent="0.2">
      <c r="A45" s="117"/>
      <c r="B45" s="103"/>
      <c r="C45" s="103"/>
      <c r="D45" s="103"/>
      <c r="E45" s="103"/>
      <c r="F45" s="103"/>
      <c r="G45" s="103"/>
      <c r="H45" s="103"/>
      <c r="I45" s="103"/>
      <c r="J45" s="103"/>
      <c r="K45" s="103"/>
      <c r="L45" s="103"/>
      <c r="M45" s="103"/>
      <c r="N45" s="103"/>
      <c r="O45" s="103"/>
      <c r="P45" s="104"/>
    </row>
    <row r="46" spans="1:16" ht="15.75" customHeight="1" x14ac:dyDescent="0.2">
      <c r="A46" s="117"/>
      <c r="B46" s="103"/>
      <c r="C46" s="103"/>
      <c r="D46" s="103"/>
      <c r="E46" s="103"/>
      <c r="F46" s="103"/>
      <c r="G46" s="103"/>
      <c r="H46" s="103"/>
      <c r="I46" s="103"/>
      <c r="J46" s="103"/>
      <c r="K46" s="103"/>
      <c r="L46" s="103"/>
      <c r="M46" s="103"/>
      <c r="N46" s="103"/>
      <c r="O46" s="103"/>
      <c r="P46" s="104"/>
    </row>
    <row r="47" spans="1:16" ht="15.75" customHeight="1" x14ac:dyDescent="0.2">
      <c r="A47" s="117"/>
      <c r="B47" s="103"/>
      <c r="C47" s="103"/>
      <c r="D47" s="103"/>
      <c r="E47" s="103"/>
      <c r="F47" s="103"/>
      <c r="G47" s="103"/>
      <c r="H47" s="103"/>
      <c r="I47" s="103"/>
      <c r="J47" s="103"/>
      <c r="K47" s="103"/>
      <c r="L47" s="103"/>
      <c r="M47" s="103"/>
      <c r="N47" s="103"/>
      <c r="O47" s="103"/>
      <c r="P47" s="104"/>
    </row>
    <row r="48" spans="1:16" ht="15.75" customHeight="1" x14ac:dyDescent="0.2">
      <c r="A48" s="117"/>
      <c r="B48" s="103"/>
      <c r="C48" s="103"/>
      <c r="D48" s="103"/>
      <c r="E48" s="103"/>
      <c r="F48" s="103"/>
      <c r="G48" s="103"/>
      <c r="H48" s="103"/>
      <c r="I48" s="103"/>
      <c r="J48" s="103"/>
      <c r="K48" s="103"/>
      <c r="L48" s="103"/>
      <c r="M48" s="103"/>
      <c r="N48" s="103"/>
      <c r="O48" s="103"/>
      <c r="P48" s="104"/>
    </row>
    <row r="49" spans="1:16" ht="15.75" customHeight="1" x14ac:dyDescent="0.2">
      <c r="A49" s="117"/>
      <c r="B49" s="103"/>
      <c r="C49" s="103"/>
      <c r="D49" s="103"/>
      <c r="E49" s="103"/>
      <c r="F49" s="103"/>
      <c r="G49" s="103"/>
      <c r="H49" s="103"/>
      <c r="I49" s="103"/>
      <c r="J49" s="103"/>
      <c r="K49" s="103"/>
      <c r="L49" s="103"/>
      <c r="M49" s="103"/>
      <c r="N49" s="103"/>
      <c r="O49" s="103"/>
      <c r="P49" s="104"/>
    </row>
    <row r="50" spans="1:16" ht="15.75" customHeight="1" x14ac:dyDescent="0.2">
      <c r="A50" s="117"/>
      <c r="B50" s="103"/>
      <c r="C50" s="103"/>
      <c r="D50" s="103"/>
      <c r="E50" s="103"/>
      <c r="F50" s="103"/>
      <c r="G50" s="103"/>
      <c r="H50" s="103"/>
      <c r="I50" s="103"/>
      <c r="J50" s="103"/>
      <c r="K50" s="103"/>
      <c r="L50" s="103"/>
      <c r="M50" s="103"/>
      <c r="N50" s="103"/>
      <c r="O50" s="103"/>
      <c r="P50" s="104"/>
    </row>
    <row r="51" spans="1:16" ht="15.75" customHeight="1" x14ac:dyDescent="0.2">
      <c r="A51" s="117"/>
      <c r="B51" s="103"/>
      <c r="C51" s="103"/>
      <c r="D51" s="103"/>
      <c r="E51" s="103"/>
      <c r="F51" s="103"/>
      <c r="G51" s="103"/>
      <c r="H51" s="103"/>
      <c r="I51" s="103"/>
      <c r="J51" s="103"/>
      <c r="K51" s="103"/>
      <c r="L51" s="103"/>
      <c r="M51" s="103"/>
      <c r="N51" s="103"/>
      <c r="O51" s="103"/>
      <c r="P51" s="104"/>
    </row>
    <row r="52" spans="1:16" ht="15.75" customHeight="1" x14ac:dyDescent="0.2">
      <c r="A52" s="117"/>
      <c r="B52" s="103"/>
      <c r="C52" s="103"/>
      <c r="D52" s="103"/>
      <c r="E52" s="103"/>
      <c r="F52" s="103"/>
      <c r="G52" s="103"/>
      <c r="H52" s="103"/>
      <c r="I52" s="103"/>
      <c r="J52" s="103"/>
      <c r="K52" s="103"/>
      <c r="L52" s="103"/>
      <c r="M52" s="103"/>
      <c r="N52" s="103"/>
      <c r="O52" s="103"/>
      <c r="P52" s="104"/>
    </row>
    <row r="53" spans="1:16" ht="15.75" customHeight="1" x14ac:dyDescent="0.2">
      <c r="A53" s="117"/>
      <c r="B53" s="103"/>
      <c r="C53" s="103"/>
      <c r="D53" s="103"/>
      <c r="E53" s="103"/>
      <c r="F53" s="103"/>
      <c r="G53" s="103"/>
      <c r="H53" s="103"/>
      <c r="I53" s="103"/>
      <c r="J53" s="103"/>
      <c r="K53" s="103"/>
      <c r="L53" s="103"/>
      <c r="M53" s="103"/>
      <c r="N53" s="103"/>
      <c r="O53" s="103"/>
      <c r="P53" s="104"/>
    </row>
    <row r="54" spans="1:16" ht="15.75" customHeight="1" x14ac:dyDescent="0.2">
      <c r="A54" s="117"/>
      <c r="B54" s="103"/>
      <c r="C54" s="103"/>
      <c r="D54" s="103"/>
      <c r="E54" s="103"/>
      <c r="F54" s="103"/>
      <c r="G54" s="103"/>
      <c r="H54" s="103"/>
      <c r="I54" s="103"/>
      <c r="J54" s="103"/>
      <c r="K54" s="103"/>
      <c r="L54" s="103"/>
      <c r="M54" s="103"/>
      <c r="N54" s="103"/>
      <c r="O54" s="103"/>
      <c r="P54" s="104"/>
    </row>
    <row r="55" spans="1:16" ht="15.75" customHeight="1" x14ac:dyDescent="0.2">
      <c r="A55" s="117"/>
      <c r="B55" s="103"/>
      <c r="C55" s="103"/>
      <c r="D55" s="103"/>
      <c r="E55" s="103"/>
      <c r="F55" s="103"/>
      <c r="G55" s="103"/>
      <c r="H55" s="103"/>
      <c r="I55" s="103"/>
      <c r="J55" s="103"/>
      <c r="K55" s="103"/>
      <c r="L55" s="103"/>
      <c r="M55" s="103"/>
      <c r="N55" s="103"/>
      <c r="O55" s="103"/>
      <c r="P55" s="104"/>
    </row>
    <row r="56" spans="1:16" ht="15.75" customHeight="1" x14ac:dyDescent="0.2">
      <c r="A56" s="117"/>
      <c r="B56" s="103"/>
      <c r="C56" s="103"/>
      <c r="D56" s="103"/>
      <c r="E56" s="103"/>
      <c r="F56" s="103"/>
      <c r="G56" s="103"/>
      <c r="H56" s="103"/>
      <c r="I56" s="103"/>
      <c r="J56" s="103"/>
      <c r="K56" s="103"/>
      <c r="L56" s="103"/>
      <c r="M56" s="103"/>
      <c r="N56" s="103"/>
      <c r="O56" s="103"/>
      <c r="P56" s="104"/>
    </row>
    <row r="57" spans="1:16" ht="15.75" customHeight="1" x14ac:dyDescent="0.2">
      <c r="A57" s="117"/>
      <c r="B57" s="103"/>
      <c r="C57" s="103"/>
      <c r="D57" s="103"/>
      <c r="E57" s="103"/>
      <c r="F57" s="103"/>
      <c r="G57" s="103"/>
      <c r="H57" s="103"/>
      <c r="I57" s="103"/>
      <c r="J57" s="103"/>
      <c r="K57" s="103"/>
      <c r="L57" s="103"/>
      <c r="M57" s="103"/>
      <c r="N57" s="103"/>
      <c r="O57" s="103"/>
      <c r="P57" s="104"/>
    </row>
    <row r="58" spans="1:16" ht="15.75" customHeight="1" x14ac:dyDescent="0.2">
      <c r="A58" s="117"/>
      <c r="B58" s="103"/>
      <c r="C58" s="103"/>
      <c r="D58" s="103"/>
      <c r="E58" s="103"/>
      <c r="F58" s="103"/>
      <c r="G58" s="103"/>
      <c r="H58" s="103"/>
      <c r="I58" s="103"/>
      <c r="J58" s="103"/>
      <c r="K58" s="103"/>
      <c r="L58" s="103"/>
      <c r="M58" s="103"/>
      <c r="N58" s="103"/>
      <c r="O58" s="103"/>
      <c r="P58" s="104"/>
    </row>
    <row r="59" spans="1:16" ht="15.75" customHeight="1" x14ac:dyDescent="0.2">
      <c r="A59" s="117"/>
      <c r="B59" s="103"/>
      <c r="C59" s="103"/>
      <c r="D59" s="103"/>
      <c r="E59" s="103"/>
      <c r="F59" s="103"/>
      <c r="G59" s="103"/>
      <c r="H59" s="103"/>
      <c r="I59" s="103"/>
      <c r="J59" s="103"/>
      <c r="K59" s="103"/>
      <c r="L59" s="103"/>
      <c r="M59" s="103"/>
      <c r="N59" s="103"/>
      <c r="O59" s="103"/>
      <c r="P59" s="104"/>
    </row>
    <row r="60" spans="1:16" ht="15.75" customHeight="1" x14ac:dyDescent="0.2">
      <c r="A60" s="117"/>
      <c r="B60" s="103"/>
      <c r="C60" s="103"/>
      <c r="D60" s="103"/>
      <c r="E60" s="103"/>
      <c r="F60" s="103"/>
      <c r="G60" s="103"/>
      <c r="H60" s="103"/>
      <c r="I60" s="103"/>
      <c r="J60" s="103"/>
      <c r="K60" s="103"/>
      <c r="L60" s="103"/>
      <c r="M60" s="103"/>
      <c r="N60" s="103"/>
      <c r="O60" s="103"/>
      <c r="P60" s="104"/>
    </row>
    <row r="61" spans="1:16" ht="15.75" customHeight="1" x14ac:dyDescent="0.2">
      <c r="A61" s="117"/>
      <c r="B61" s="103"/>
      <c r="C61" s="103"/>
      <c r="D61" s="103"/>
      <c r="E61" s="103"/>
      <c r="F61" s="103"/>
      <c r="G61" s="103"/>
      <c r="H61" s="103"/>
      <c r="I61" s="103"/>
      <c r="J61" s="103"/>
      <c r="K61" s="103"/>
      <c r="L61" s="103"/>
      <c r="M61" s="103"/>
      <c r="N61" s="103"/>
      <c r="O61" s="103"/>
      <c r="P61" s="104"/>
    </row>
    <row r="62" spans="1:16" ht="15.75" customHeight="1" x14ac:dyDescent="0.2">
      <c r="A62" s="117"/>
      <c r="B62" s="103"/>
      <c r="C62" s="103"/>
      <c r="D62" s="103"/>
      <c r="E62" s="103"/>
      <c r="F62" s="103"/>
      <c r="G62" s="103"/>
      <c r="H62" s="103"/>
      <c r="I62" s="103"/>
      <c r="J62" s="103"/>
      <c r="K62" s="103"/>
      <c r="L62" s="103"/>
      <c r="M62" s="103"/>
      <c r="N62" s="103"/>
      <c r="O62" s="103"/>
      <c r="P62" s="104"/>
    </row>
    <row r="63" spans="1:16" ht="15.75" customHeight="1" x14ac:dyDescent="0.2">
      <c r="A63" s="117"/>
      <c r="B63" s="103"/>
      <c r="C63" s="103"/>
      <c r="D63" s="103"/>
      <c r="E63" s="103"/>
      <c r="F63" s="103"/>
      <c r="G63" s="103"/>
      <c r="H63" s="103"/>
      <c r="I63" s="103"/>
      <c r="J63" s="103"/>
      <c r="K63" s="103"/>
      <c r="L63" s="103"/>
      <c r="M63" s="103"/>
      <c r="N63" s="103"/>
      <c r="O63" s="103"/>
      <c r="P63" s="104"/>
    </row>
    <row r="64" spans="1:16" ht="15.75" customHeight="1" x14ac:dyDescent="0.2">
      <c r="A64" s="117"/>
      <c r="B64" s="103"/>
      <c r="C64" s="103"/>
      <c r="D64" s="103"/>
      <c r="E64" s="103"/>
      <c r="F64" s="103"/>
      <c r="G64" s="103"/>
      <c r="H64" s="103"/>
      <c r="I64" s="103"/>
      <c r="J64" s="103"/>
      <c r="K64" s="103"/>
      <c r="L64" s="103"/>
      <c r="M64" s="103"/>
      <c r="N64" s="103"/>
      <c r="O64" s="103"/>
      <c r="P64" s="104"/>
    </row>
    <row r="65" spans="1:16" ht="15.75" customHeight="1" x14ac:dyDescent="0.2">
      <c r="A65" s="117"/>
      <c r="B65" s="103"/>
      <c r="C65" s="103"/>
      <c r="D65" s="103"/>
      <c r="E65" s="103"/>
      <c r="F65" s="103"/>
      <c r="G65" s="103"/>
      <c r="H65" s="103"/>
      <c r="I65" s="103"/>
      <c r="J65" s="103"/>
      <c r="K65" s="103"/>
      <c r="L65" s="103"/>
      <c r="M65" s="103"/>
      <c r="N65" s="103"/>
      <c r="O65" s="103"/>
      <c r="P65" s="104"/>
    </row>
    <row r="66" spans="1:16" ht="15.75" customHeight="1" x14ac:dyDescent="0.2">
      <c r="A66" s="117"/>
      <c r="B66" s="103"/>
      <c r="C66" s="103"/>
      <c r="D66" s="103"/>
      <c r="E66" s="103"/>
      <c r="F66" s="103"/>
      <c r="G66" s="103"/>
      <c r="H66" s="103"/>
      <c r="I66" s="103"/>
      <c r="J66" s="103"/>
      <c r="K66" s="103"/>
      <c r="L66" s="103"/>
      <c r="M66" s="103"/>
      <c r="N66" s="103"/>
      <c r="O66" s="103"/>
      <c r="P66" s="104"/>
    </row>
    <row r="67" spans="1:16" ht="15.75" customHeight="1" x14ac:dyDescent="0.2">
      <c r="A67" s="117"/>
      <c r="B67" s="103"/>
      <c r="C67" s="103"/>
      <c r="D67" s="103"/>
      <c r="E67" s="103"/>
      <c r="F67" s="103"/>
      <c r="G67" s="103"/>
      <c r="H67" s="103"/>
      <c r="I67" s="103"/>
      <c r="J67" s="103"/>
      <c r="K67" s="103"/>
      <c r="L67" s="103"/>
      <c r="M67" s="103"/>
      <c r="N67" s="103"/>
      <c r="O67" s="103"/>
      <c r="P67" s="104"/>
    </row>
    <row r="68" spans="1:16" ht="15.75" customHeight="1" x14ac:dyDescent="0.2">
      <c r="A68" s="117"/>
      <c r="B68" s="103"/>
      <c r="C68" s="103"/>
      <c r="D68" s="103"/>
      <c r="E68" s="103"/>
      <c r="F68" s="103"/>
      <c r="G68" s="103"/>
      <c r="H68" s="103"/>
      <c r="I68" s="103"/>
      <c r="J68" s="103"/>
      <c r="K68" s="103"/>
      <c r="L68" s="103"/>
      <c r="M68" s="103"/>
      <c r="N68" s="103"/>
      <c r="O68" s="103"/>
      <c r="P68" s="104"/>
    </row>
    <row r="69" spans="1:16" ht="15.75" customHeight="1" x14ac:dyDescent="0.2">
      <c r="A69" s="117"/>
      <c r="B69" s="103"/>
      <c r="C69" s="103"/>
      <c r="D69" s="103"/>
      <c r="E69" s="103"/>
      <c r="F69" s="103"/>
      <c r="G69" s="103"/>
      <c r="H69" s="103"/>
      <c r="I69" s="103"/>
      <c r="J69" s="103"/>
      <c r="K69" s="103"/>
      <c r="L69" s="103"/>
      <c r="M69" s="103"/>
      <c r="N69" s="103"/>
      <c r="O69" s="103"/>
      <c r="P69" s="104"/>
    </row>
    <row r="70" spans="1:16" ht="15.75" customHeight="1" x14ac:dyDescent="0.2">
      <c r="A70" s="117"/>
      <c r="B70" s="103"/>
      <c r="C70" s="103"/>
      <c r="D70" s="103"/>
      <c r="E70" s="103"/>
      <c r="F70" s="103"/>
      <c r="G70" s="103"/>
      <c r="H70" s="103"/>
      <c r="I70" s="103"/>
      <c r="J70" s="103"/>
      <c r="K70" s="103"/>
      <c r="L70" s="103"/>
      <c r="M70" s="103"/>
      <c r="N70" s="103"/>
      <c r="O70" s="103"/>
      <c r="P70" s="104"/>
    </row>
    <row r="71" spans="1:16" ht="15.75" customHeight="1" x14ac:dyDescent="0.2">
      <c r="A71" s="117"/>
      <c r="B71" s="103"/>
      <c r="C71" s="103"/>
      <c r="D71" s="103"/>
      <c r="E71" s="103"/>
      <c r="F71" s="103"/>
      <c r="G71" s="103"/>
      <c r="H71" s="103"/>
      <c r="I71" s="103"/>
      <c r="J71" s="103"/>
      <c r="K71" s="103"/>
      <c r="L71" s="103"/>
      <c r="M71" s="103"/>
      <c r="N71" s="103"/>
      <c r="O71" s="103"/>
      <c r="P71" s="104"/>
    </row>
    <row r="72" spans="1:16" ht="15.75" customHeight="1" x14ac:dyDescent="0.2">
      <c r="A72" s="117"/>
      <c r="B72" s="103"/>
      <c r="C72" s="103"/>
      <c r="D72" s="103"/>
      <c r="E72" s="103"/>
      <c r="F72" s="103"/>
      <c r="G72" s="103"/>
      <c r="H72" s="103"/>
      <c r="I72" s="103"/>
      <c r="J72" s="103"/>
      <c r="K72" s="103"/>
      <c r="L72" s="103"/>
      <c r="M72" s="103"/>
      <c r="N72" s="103"/>
      <c r="O72" s="103"/>
      <c r="P72" s="104"/>
    </row>
    <row r="73" spans="1:16" ht="15.75" customHeight="1" x14ac:dyDescent="0.2">
      <c r="A73" s="117"/>
      <c r="B73" s="103"/>
      <c r="C73" s="103"/>
      <c r="D73" s="103"/>
      <c r="E73" s="103"/>
      <c r="F73" s="103"/>
      <c r="G73" s="103"/>
      <c r="H73" s="103"/>
      <c r="I73" s="103"/>
      <c r="J73" s="103"/>
      <c r="K73" s="103"/>
      <c r="L73" s="103"/>
      <c r="M73" s="103"/>
      <c r="N73" s="103"/>
      <c r="O73" s="103"/>
      <c r="P73" s="104"/>
    </row>
    <row r="74" spans="1:16" ht="15.75" customHeight="1" x14ac:dyDescent="0.2">
      <c r="A74" s="117"/>
      <c r="B74" s="103"/>
      <c r="C74" s="103"/>
      <c r="D74" s="103"/>
      <c r="E74" s="103"/>
      <c r="F74" s="103"/>
      <c r="G74" s="103"/>
      <c r="H74" s="103"/>
      <c r="I74" s="103"/>
      <c r="J74" s="103"/>
      <c r="K74" s="103"/>
      <c r="L74" s="103"/>
      <c r="M74" s="103"/>
      <c r="N74" s="103"/>
      <c r="O74" s="103"/>
      <c r="P74" s="104"/>
    </row>
    <row r="75" spans="1:16" ht="15.75" customHeight="1" x14ac:dyDescent="0.2">
      <c r="A75" s="117"/>
      <c r="B75" s="103"/>
      <c r="C75" s="103"/>
      <c r="D75" s="103"/>
      <c r="E75" s="103"/>
      <c r="F75" s="103"/>
      <c r="G75" s="103"/>
      <c r="H75" s="103"/>
      <c r="I75" s="103"/>
      <c r="J75" s="103"/>
      <c r="K75" s="103"/>
      <c r="L75" s="103"/>
      <c r="M75" s="103"/>
      <c r="N75" s="103"/>
      <c r="O75" s="103"/>
      <c r="P75" s="104"/>
    </row>
    <row r="76" spans="1:16" ht="15.75" customHeight="1" x14ac:dyDescent="0.2">
      <c r="A76" s="117"/>
      <c r="B76" s="103"/>
      <c r="C76" s="103"/>
      <c r="D76" s="103"/>
      <c r="E76" s="103"/>
      <c r="F76" s="103"/>
      <c r="G76" s="103"/>
      <c r="H76" s="103"/>
      <c r="I76" s="103"/>
      <c r="J76" s="103"/>
      <c r="K76" s="103"/>
      <c r="L76" s="103"/>
      <c r="M76" s="103"/>
      <c r="N76" s="103"/>
      <c r="O76" s="103"/>
      <c r="P76" s="104"/>
    </row>
    <row r="77" spans="1:16" ht="15.75" customHeight="1" x14ac:dyDescent="0.2">
      <c r="A77" s="117"/>
      <c r="B77" s="103"/>
      <c r="C77" s="103"/>
      <c r="D77" s="103"/>
      <c r="E77" s="103"/>
      <c r="F77" s="103"/>
      <c r="G77" s="103"/>
      <c r="H77" s="103"/>
      <c r="I77" s="103"/>
      <c r="J77" s="103"/>
      <c r="K77" s="103"/>
      <c r="L77" s="103"/>
      <c r="M77" s="103"/>
      <c r="N77" s="103"/>
      <c r="O77" s="103"/>
      <c r="P77" s="104"/>
    </row>
    <row r="78" spans="1:16" ht="15.75" customHeight="1" x14ac:dyDescent="0.2">
      <c r="A78" s="117"/>
      <c r="B78" s="103"/>
      <c r="C78" s="103"/>
      <c r="D78" s="103"/>
      <c r="E78" s="103"/>
      <c r="F78" s="103"/>
      <c r="G78" s="103"/>
      <c r="H78" s="103"/>
      <c r="I78" s="103"/>
      <c r="J78" s="103"/>
      <c r="K78" s="103"/>
      <c r="L78" s="103"/>
      <c r="M78" s="103"/>
      <c r="N78" s="103"/>
      <c r="O78" s="103"/>
      <c r="P78" s="104"/>
    </row>
    <row r="79" spans="1:16" ht="15.75" customHeight="1" x14ac:dyDescent="0.2">
      <c r="A79" s="117"/>
      <c r="B79" s="103"/>
      <c r="C79" s="103"/>
      <c r="D79" s="103"/>
      <c r="E79" s="103"/>
      <c r="F79" s="103"/>
      <c r="G79" s="103"/>
      <c r="H79" s="103"/>
      <c r="I79" s="103"/>
      <c r="J79" s="103"/>
      <c r="K79" s="103"/>
      <c r="L79" s="103"/>
      <c r="M79" s="103"/>
      <c r="N79" s="103"/>
      <c r="O79" s="103"/>
      <c r="P79" s="104"/>
    </row>
    <row r="80" spans="1:16" ht="15.75" customHeight="1" x14ac:dyDescent="0.2">
      <c r="A80" s="117"/>
      <c r="B80" s="103"/>
      <c r="C80" s="103"/>
      <c r="D80" s="103"/>
      <c r="E80" s="103"/>
      <c r="F80" s="103"/>
      <c r="G80" s="103"/>
      <c r="H80" s="103"/>
      <c r="I80" s="103"/>
      <c r="J80" s="103"/>
      <c r="K80" s="103"/>
      <c r="L80" s="103"/>
      <c r="M80" s="103"/>
      <c r="N80" s="103"/>
      <c r="O80" s="103"/>
      <c r="P80" s="104"/>
    </row>
    <row r="81" spans="1:16" ht="15.75" customHeight="1" x14ac:dyDescent="0.2">
      <c r="A81" s="117"/>
      <c r="B81" s="103"/>
      <c r="C81" s="103"/>
      <c r="D81" s="103"/>
      <c r="E81" s="103"/>
      <c r="F81" s="103"/>
      <c r="G81" s="103"/>
      <c r="H81" s="103"/>
      <c r="I81" s="103"/>
      <c r="J81" s="103"/>
      <c r="K81" s="103"/>
      <c r="L81" s="103"/>
      <c r="M81" s="103"/>
      <c r="N81" s="103"/>
      <c r="O81" s="103"/>
      <c r="P81" s="104"/>
    </row>
    <row r="82" spans="1:16" ht="15.75" customHeight="1" x14ac:dyDescent="0.2">
      <c r="A82" s="117"/>
      <c r="B82" s="103"/>
      <c r="C82" s="103"/>
      <c r="D82" s="103"/>
      <c r="E82" s="103"/>
      <c r="F82" s="103"/>
      <c r="G82" s="103"/>
      <c r="H82" s="103"/>
      <c r="I82" s="103"/>
      <c r="J82" s="103"/>
      <c r="K82" s="103"/>
      <c r="L82" s="103"/>
      <c r="M82" s="103"/>
      <c r="N82" s="103"/>
      <c r="O82" s="103"/>
      <c r="P82" s="104"/>
    </row>
    <row r="83" spans="1:16" ht="15.75" customHeight="1" x14ac:dyDescent="0.2">
      <c r="A83" s="117"/>
      <c r="B83" s="103"/>
      <c r="C83" s="103"/>
      <c r="D83" s="103"/>
      <c r="E83" s="103"/>
      <c r="F83" s="103"/>
      <c r="G83" s="103"/>
      <c r="H83" s="103"/>
      <c r="I83" s="103"/>
      <c r="J83" s="103"/>
      <c r="K83" s="103"/>
      <c r="L83" s="103"/>
      <c r="M83" s="103"/>
      <c r="N83" s="103"/>
      <c r="O83" s="103"/>
      <c r="P83" s="104"/>
    </row>
    <row r="84" spans="1:16" ht="15.75" customHeight="1" x14ac:dyDescent="0.2">
      <c r="A84" s="117"/>
      <c r="B84" s="103"/>
      <c r="C84" s="103"/>
      <c r="D84" s="103"/>
      <c r="E84" s="103"/>
      <c r="F84" s="103"/>
      <c r="G84" s="103"/>
      <c r="H84" s="103"/>
      <c r="I84" s="103"/>
      <c r="J84" s="103"/>
      <c r="K84" s="103"/>
      <c r="L84" s="103"/>
      <c r="M84" s="103"/>
      <c r="N84" s="103"/>
      <c r="O84" s="103"/>
      <c r="P84" s="104"/>
    </row>
    <row r="85" spans="1:16" ht="15.75" customHeight="1" x14ac:dyDescent="0.2">
      <c r="A85" s="117"/>
      <c r="B85" s="103"/>
      <c r="C85" s="103"/>
      <c r="D85" s="103"/>
      <c r="E85" s="103"/>
      <c r="F85" s="103"/>
      <c r="G85" s="103"/>
      <c r="H85" s="103"/>
      <c r="I85" s="103"/>
      <c r="J85" s="103"/>
      <c r="K85" s="103"/>
      <c r="L85" s="103"/>
      <c r="M85" s="103"/>
      <c r="N85" s="103"/>
      <c r="O85" s="103"/>
      <c r="P85" s="104"/>
    </row>
    <row r="86" spans="1:16" ht="15.75" customHeight="1" x14ac:dyDescent="0.2">
      <c r="A86" s="117"/>
      <c r="B86" s="103"/>
      <c r="C86" s="103"/>
      <c r="D86" s="103"/>
      <c r="E86" s="103"/>
      <c r="F86" s="103"/>
      <c r="G86" s="103"/>
      <c r="H86" s="103"/>
      <c r="I86" s="103"/>
      <c r="J86" s="103"/>
      <c r="K86" s="103"/>
      <c r="L86" s="103"/>
      <c r="M86" s="103"/>
      <c r="N86" s="103"/>
      <c r="O86" s="103"/>
      <c r="P86" s="104"/>
    </row>
    <row r="87" spans="1:16" ht="15.75" customHeight="1" x14ac:dyDescent="0.2">
      <c r="A87" s="117"/>
      <c r="B87" s="103"/>
      <c r="C87" s="103"/>
      <c r="D87" s="103"/>
      <c r="E87" s="103"/>
      <c r="F87" s="103"/>
      <c r="G87" s="103"/>
      <c r="H87" s="103"/>
      <c r="I87" s="103"/>
      <c r="J87" s="103"/>
      <c r="K87" s="103"/>
      <c r="L87" s="103"/>
      <c r="M87" s="103"/>
      <c r="N87" s="103"/>
      <c r="O87" s="103"/>
      <c r="P87" s="104"/>
    </row>
    <row r="88" spans="1:16" ht="15.75" customHeight="1" x14ac:dyDescent="0.2">
      <c r="A88" s="117"/>
      <c r="B88" s="103"/>
      <c r="C88" s="103"/>
      <c r="D88" s="103"/>
      <c r="E88" s="103"/>
      <c r="F88" s="103"/>
      <c r="G88" s="103"/>
      <c r="H88" s="103"/>
      <c r="I88" s="103"/>
      <c r="J88" s="103"/>
      <c r="K88" s="103"/>
      <c r="L88" s="103"/>
      <c r="M88" s="103"/>
      <c r="N88" s="103"/>
      <c r="O88" s="103"/>
      <c r="P88" s="104"/>
    </row>
    <row r="89" spans="1:16" ht="15.75" customHeight="1" x14ac:dyDescent="0.2">
      <c r="A89" s="117"/>
      <c r="B89" s="103"/>
      <c r="C89" s="103"/>
      <c r="D89" s="103"/>
      <c r="E89" s="103"/>
      <c r="F89" s="103"/>
      <c r="G89" s="103"/>
      <c r="H89" s="103"/>
      <c r="I89" s="103"/>
      <c r="J89" s="103"/>
      <c r="K89" s="103"/>
      <c r="L89" s="103"/>
      <c r="M89" s="103"/>
      <c r="N89" s="103"/>
      <c r="O89" s="103"/>
      <c r="P89" s="104"/>
    </row>
    <row r="90" spans="1:16" ht="15.75" customHeight="1" x14ac:dyDescent="0.2">
      <c r="A90" s="117"/>
      <c r="B90" s="103"/>
      <c r="C90" s="103"/>
      <c r="D90" s="103"/>
      <c r="E90" s="103"/>
      <c r="F90" s="103"/>
      <c r="G90" s="103"/>
      <c r="H90" s="103"/>
      <c r="I90" s="103"/>
      <c r="J90" s="103"/>
      <c r="K90" s="103"/>
      <c r="L90" s="103"/>
      <c r="M90" s="103"/>
      <c r="N90" s="103"/>
      <c r="O90" s="103"/>
      <c r="P90" s="104"/>
    </row>
    <row r="91" spans="1:16" ht="15.75" customHeight="1" x14ac:dyDescent="0.2">
      <c r="A91" s="117"/>
      <c r="B91" s="103"/>
      <c r="C91" s="103"/>
      <c r="D91" s="103"/>
      <c r="E91" s="103"/>
      <c r="F91" s="103"/>
      <c r="G91" s="103"/>
      <c r="H91" s="103"/>
      <c r="I91" s="103"/>
      <c r="J91" s="103"/>
      <c r="K91" s="103"/>
      <c r="L91" s="103"/>
      <c r="M91" s="103"/>
      <c r="N91" s="103"/>
      <c r="O91" s="103"/>
      <c r="P91" s="104"/>
    </row>
    <row r="92" spans="1:16" ht="15.75" customHeight="1" x14ac:dyDescent="0.2">
      <c r="A92" s="117"/>
      <c r="B92" s="103"/>
      <c r="C92" s="103"/>
      <c r="D92" s="103"/>
      <c r="E92" s="103"/>
      <c r="F92" s="103"/>
      <c r="G92" s="103"/>
      <c r="H92" s="103"/>
      <c r="I92" s="103"/>
      <c r="J92" s="103"/>
      <c r="K92" s="103"/>
      <c r="L92" s="103"/>
      <c r="M92" s="103"/>
      <c r="N92" s="103"/>
      <c r="O92" s="103"/>
      <c r="P92" s="104"/>
    </row>
    <row r="93" spans="1:16" ht="15.75" customHeight="1" x14ac:dyDescent="0.2">
      <c r="A93" s="117"/>
      <c r="B93" s="103"/>
      <c r="C93" s="103"/>
      <c r="D93" s="103"/>
      <c r="E93" s="103"/>
      <c r="F93" s="103"/>
      <c r="G93" s="103"/>
      <c r="H93" s="103"/>
      <c r="I93" s="103"/>
      <c r="J93" s="103"/>
      <c r="K93" s="103"/>
      <c r="L93" s="103"/>
      <c r="M93" s="103"/>
      <c r="N93" s="103"/>
      <c r="O93" s="103"/>
      <c r="P93" s="104"/>
    </row>
    <row r="94" spans="1:16" ht="15.75" customHeight="1" x14ac:dyDescent="0.2">
      <c r="A94" s="117"/>
      <c r="B94" s="103"/>
      <c r="C94" s="103"/>
      <c r="D94" s="103"/>
      <c r="E94" s="103"/>
      <c r="F94" s="103"/>
      <c r="G94" s="103"/>
      <c r="H94" s="103"/>
      <c r="I94" s="103"/>
      <c r="J94" s="103"/>
      <c r="K94" s="103"/>
      <c r="L94" s="103"/>
      <c r="M94" s="103"/>
      <c r="N94" s="103"/>
      <c r="O94" s="103"/>
      <c r="P94" s="104"/>
    </row>
    <row r="95" spans="1:16" ht="15.75" customHeight="1" x14ac:dyDescent="0.2">
      <c r="A95" s="117"/>
      <c r="B95" s="103"/>
      <c r="C95" s="103"/>
      <c r="D95" s="103"/>
      <c r="E95" s="103"/>
      <c r="F95" s="103"/>
      <c r="G95" s="103"/>
      <c r="H95" s="103"/>
      <c r="I95" s="103"/>
      <c r="J95" s="103"/>
      <c r="K95" s="103"/>
      <c r="L95" s="103"/>
      <c r="M95" s="103"/>
      <c r="N95" s="103"/>
      <c r="O95" s="103"/>
      <c r="P95" s="104"/>
    </row>
    <row r="96" spans="1:16" ht="15.75" customHeight="1" x14ac:dyDescent="0.2">
      <c r="A96" s="117"/>
      <c r="B96" s="103"/>
      <c r="C96" s="103"/>
      <c r="D96" s="103"/>
      <c r="E96" s="103"/>
      <c r="F96" s="103"/>
      <c r="G96" s="103"/>
      <c r="H96" s="103"/>
      <c r="I96" s="103"/>
      <c r="J96" s="103"/>
      <c r="K96" s="103"/>
      <c r="L96" s="103"/>
      <c r="M96" s="103"/>
      <c r="N96" s="103"/>
      <c r="O96" s="103"/>
      <c r="P96" s="104"/>
    </row>
    <row r="97" spans="1:16" ht="15.75" customHeight="1" x14ac:dyDescent="0.2">
      <c r="A97" s="117"/>
      <c r="B97" s="103"/>
      <c r="C97" s="103"/>
      <c r="D97" s="103"/>
      <c r="E97" s="103"/>
      <c r="F97" s="103"/>
      <c r="G97" s="103"/>
      <c r="H97" s="103"/>
      <c r="I97" s="103"/>
      <c r="J97" s="103"/>
      <c r="K97" s="103"/>
      <c r="L97" s="103"/>
      <c r="M97" s="103"/>
      <c r="N97" s="103"/>
      <c r="O97" s="103"/>
      <c r="P97" s="104"/>
    </row>
    <row r="98" spans="1:16" ht="15.75" customHeight="1" x14ac:dyDescent="0.2">
      <c r="A98" s="117"/>
      <c r="B98" s="103"/>
      <c r="C98" s="103"/>
      <c r="D98" s="103"/>
      <c r="E98" s="103"/>
      <c r="F98" s="103"/>
      <c r="G98" s="103"/>
      <c r="H98" s="103"/>
      <c r="I98" s="103"/>
      <c r="J98" s="103"/>
      <c r="K98" s="103"/>
      <c r="L98" s="103"/>
      <c r="M98" s="103"/>
      <c r="N98" s="103"/>
      <c r="O98" s="103"/>
      <c r="P98" s="104"/>
    </row>
    <row r="99" spans="1:16" ht="15.75" customHeight="1" x14ac:dyDescent="0.2">
      <c r="A99" s="117"/>
      <c r="B99" s="103"/>
      <c r="C99" s="103"/>
      <c r="D99" s="103"/>
      <c r="E99" s="103"/>
      <c r="F99" s="103"/>
      <c r="G99" s="103"/>
      <c r="H99" s="103"/>
      <c r="I99" s="103"/>
      <c r="J99" s="103"/>
      <c r="K99" s="103"/>
      <c r="L99" s="103"/>
      <c r="M99" s="103"/>
      <c r="N99" s="103"/>
      <c r="O99" s="103"/>
      <c r="P99" s="104"/>
    </row>
    <row r="100" spans="1:16" ht="15.75" customHeight="1" x14ac:dyDescent="0.2">
      <c r="A100" s="117"/>
      <c r="B100" s="103"/>
      <c r="C100" s="103"/>
      <c r="D100" s="103"/>
      <c r="E100" s="103"/>
      <c r="F100" s="103"/>
      <c r="G100" s="103"/>
      <c r="H100" s="103"/>
      <c r="I100" s="103"/>
      <c r="J100" s="103"/>
      <c r="K100" s="103"/>
      <c r="L100" s="103"/>
      <c r="M100" s="103"/>
      <c r="N100" s="103"/>
      <c r="O100" s="103"/>
      <c r="P100" s="104"/>
    </row>
    <row r="101" spans="1:16" ht="15.75" customHeight="1" x14ac:dyDescent="0.2">
      <c r="A101" s="117"/>
      <c r="B101" s="103"/>
      <c r="C101" s="103"/>
      <c r="D101" s="103"/>
      <c r="E101" s="103"/>
      <c r="F101" s="103"/>
      <c r="G101" s="103"/>
      <c r="H101" s="103"/>
      <c r="I101" s="103"/>
      <c r="J101" s="103"/>
      <c r="K101" s="103"/>
      <c r="L101" s="103"/>
      <c r="M101" s="103"/>
      <c r="N101" s="103"/>
      <c r="O101" s="103"/>
      <c r="P101" s="104"/>
    </row>
    <row r="102" spans="1:16" ht="15.75" customHeight="1" x14ac:dyDescent="0.2">
      <c r="A102" s="117"/>
      <c r="B102" s="103"/>
      <c r="C102" s="103"/>
      <c r="D102" s="103"/>
      <c r="E102" s="103"/>
      <c r="F102" s="103"/>
      <c r="G102" s="103"/>
      <c r="H102" s="103"/>
      <c r="I102" s="103"/>
      <c r="J102" s="103"/>
      <c r="K102" s="103"/>
      <c r="L102" s="103"/>
      <c r="M102" s="103"/>
      <c r="N102" s="103"/>
      <c r="O102" s="103"/>
      <c r="P102" s="104"/>
    </row>
    <row r="103" spans="1:16" ht="15.75" customHeight="1" x14ac:dyDescent="0.2">
      <c r="A103" s="117"/>
      <c r="B103" s="103"/>
      <c r="C103" s="103"/>
      <c r="D103" s="103"/>
      <c r="E103" s="103"/>
      <c r="F103" s="103"/>
      <c r="G103" s="103"/>
      <c r="H103" s="103"/>
      <c r="I103" s="103"/>
      <c r="J103" s="103"/>
      <c r="K103" s="103"/>
      <c r="L103" s="103"/>
      <c r="M103" s="103"/>
      <c r="N103" s="103"/>
      <c r="O103" s="103"/>
      <c r="P103" s="104"/>
    </row>
    <row r="104" spans="1:16" ht="15.75" customHeight="1" x14ac:dyDescent="0.2">
      <c r="A104" s="117"/>
      <c r="B104" s="103"/>
      <c r="C104" s="103"/>
      <c r="D104" s="103"/>
      <c r="E104" s="103"/>
      <c r="F104" s="103"/>
      <c r="G104" s="103"/>
      <c r="H104" s="103"/>
      <c r="I104" s="103"/>
      <c r="J104" s="103"/>
      <c r="K104" s="103"/>
      <c r="L104" s="103"/>
      <c r="M104" s="103"/>
      <c r="N104" s="103"/>
      <c r="O104" s="103"/>
      <c r="P104" s="104"/>
    </row>
    <row r="105" spans="1:16" ht="15.75" customHeight="1" x14ac:dyDescent="0.2">
      <c r="A105" s="117"/>
      <c r="B105" s="103"/>
      <c r="C105" s="103"/>
      <c r="D105" s="103"/>
      <c r="E105" s="103"/>
      <c r="F105" s="103"/>
      <c r="G105" s="103"/>
      <c r="H105" s="103"/>
      <c r="I105" s="103"/>
      <c r="J105" s="103"/>
      <c r="K105" s="103"/>
      <c r="L105" s="103"/>
      <c r="M105" s="103"/>
      <c r="N105" s="103"/>
      <c r="O105" s="103"/>
      <c r="P105" s="104"/>
    </row>
    <row r="106" spans="1:16" ht="15.75" customHeight="1" x14ac:dyDescent="0.2">
      <c r="A106" s="122"/>
      <c r="B106" s="123"/>
      <c r="C106" s="123"/>
      <c r="D106" s="123"/>
      <c r="E106" s="123"/>
      <c r="F106" s="123"/>
      <c r="G106" s="123"/>
      <c r="H106" s="123"/>
      <c r="I106" s="123"/>
      <c r="J106" s="123"/>
      <c r="K106" s="123"/>
      <c r="L106" s="123"/>
      <c r="M106" s="123"/>
      <c r="N106" s="123"/>
      <c r="O106" s="123"/>
      <c r="P106" s="125"/>
    </row>
  </sheetData>
  <mergeCells count="2">
    <mergeCell ref="A3:D3"/>
    <mergeCell ref="A2:D2"/>
  </mergeCells>
  <dataValidations count="1">
    <dataValidation type="list" allowBlank="1" showInputMessage="1" showErrorMessage="1" sqref="C16 C18:C20">
      <formula1>"SIM OU NÃO?,SIM,NÃO"</formula1>
    </dataValidation>
  </dataValidations>
  <pageMargins left="0.51181100000000002" right="0.51181100000000002" top="0.78740200000000005" bottom="0.78740200000000005" header="0.31496099999999999" footer="0.31496099999999999"/>
  <pageSetup orientation="portrait"/>
  <headerFooter>
    <oddFooter>&amp;C&amp;"Helvetica Neue,Regular"&amp;12&amp;K000000&amp;P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2"/>
  <sheetViews>
    <sheetView showGridLines="0" topLeftCell="A2" workbookViewId="0"/>
  </sheetViews>
  <sheetFormatPr defaultColWidth="14.42578125" defaultRowHeight="15.75" customHeight="1" x14ac:dyDescent="0.2"/>
  <cols>
    <col min="1" max="1" width="11" style="192" customWidth="1"/>
    <col min="2" max="2" width="66" style="192" customWidth="1"/>
    <col min="3" max="3" width="16.140625" style="192" customWidth="1"/>
    <col min="4" max="4" width="17.42578125" style="192" customWidth="1"/>
    <col min="5" max="5" width="64.7109375" style="192" customWidth="1"/>
    <col min="6" max="6" width="7.85546875" style="192" customWidth="1"/>
    <col min="7" max="8" width="14.42578125" style="192" hidden="1" customWidth="1"/>
    <col min="9" max="9" width="30.42578125" style="192" customWidth="1"/>
    <col min="10" max="10" width="23.28515625" style="192" customWidth="1"/>
    <col min="11" max="17" width="14.42578125" style="192" customWidth="1"/>
    <col min="18" max="16384" width="14.42578125" style="192"/>
  </cols>
  <sheetData>
    <row r="1" spans="1:16" ht="33" hidden="1" customHeight="1" x14ac:dyDescent="0.2">
      <c r="A1" s="437" t="s">
        <v>48</v>
      </c>
      <c r="B1" s="438"/>
      <c r="C1" s="438"/>
      <c r="D1" s="438"/>
      <c r="E1" s="438"/>
      <c r="F1" s="439"/>
      <c r="G1" s="93"/>
      <c r="H1" s="93"/>
      <c r="I1" s="93"/>
      <c r="J1" s="93"/>
      <c r="K1" s="93"/>
      <c r="L1" s="93"/>
      <c r="M1" s="93"/>
      <c r="N1" s="93"/>
      <c r="O1" s="93"/>
      <c r="P1" s="49"/>
    </row>
    <row r="2" spans="1:16" ht="133.5" customHeight="1" x14ac:dyDescent="0.2">
      <c r="A2" s="382" t="s">
        <v>246</v>
      </c>
      <c r="B2" s="340"/>
      <c r="C2" s="340"/>
      <c r="D2" s="340"/>
      <c r="E2" s="340"/>
      <c r="F2" s="95"/>
      <c r="G2" s="95"/>
      <c r="H2" s="95"/>
      <c r="I2" s="193"/>
      <c r="J2" s="193"/>
      <c r="K2" s="193"/>
      <c r="L2" s="193"/>
      <c r="M2" s="193"/>
      <c r="N2" s="193"/>
      <c r="O2" s="193"/>
      <c r="P2" s="47"/>
    </row>
    <row r="3" spans="1:16" ht="25.5" customHeight="1" x14ac:dyDescent="0.35">
      <c r="A3" s="442" t="s">
        <v>245</v>
      </c>
      <c r="B3" s="443"/>
      <c r="C3" s="443"/>
      <c r="D3" s="443"/>
      <c r="E3" s="443"/>
      <c r="F3" s="194"/>
      <c r="G3" s="195"/>
      <c r="H3" s="81"/>
      <c r="I3" s="52"/>
      <c r="J3" s="52"/>
      <c r="K3" s="52"/>
      <c r="L3" s="52"/>
      <c r="M3" s="52"/>
      <c r="N3" s="52"/>
      <c r="O3" s="52"/>
      <c r="P3" s="196"/>
    </row>
    <row r="4" spans="1:16" ht="25.5" customHeight="1" x14ac:dyDescent="0.25">
      <c r="A4" s="197" t="s">
        <v>8</v>
      </c>
      <c r="B4" s="197" t="s">
        <v>9</v>
      </c>
      <c r="C4" s="430" t="s">
        <v>10</v>
      </c>
      <c r="D4" s="431"/>
      <c r="E4" s="197" t="s">
        <v>11</v>
      </c>
      <c r="F4" s="199"/>
      <c r="G4" s="200"/>
      <c r="H4" s="52"/>
      <c r="I4" s="63"/>
      <c r="J4" s="52"/>
      <c r="K4" s="52"/>
      <c r="L4" s="440"/>
      <c r="M4" s="52"/>
      <c r="N4" s="52"/>
      <c r="O4" s="52"/>
      <c r="P4" s="196"/>
    </row>
    <row r="5" spans="1:16" ht="25.5" customHeight="1" x14ac:dyDescent="0.25">
      <c r="A5" s="430" t="s">
        <v>247</v>
      </c>
      <c r="B5" s="431"/>
      <c r="C5" s="431"/>
      <c r="D5" s="431"/>
      <c r="E5" s="198"/>
      <c r="F5" s="54" t="s">
        <v>12</v>
      </c>
      <c r="G5" s="201" t="s">
        <v>13</v>
      </c>
      <c r="H5" s="66"/>
      <c r="I5" s="66"/>
      <c r="J5" s="440"/>
      <c r="K5" s="440"/>
      <c r="L5" s="440"/>
      <c r="M5" s="52"/>
      <c r="N5" s="52"/>
      <c r="O5" s="52"/>
      <c r="P5" s="196"/>
    </row>
    <row r="6" spans="1:16" ht="25.5" customHeight="1" x14ac:dyDescent="0.25">
      <c r="A6" s="202">
        <v>142</v>
      </c>
      <c r="B6" s="203" t="s">
        <v>248</v>
      </c>
      <c r="C6" s="204">
        <v>346.95</v>
      </c>
      <c r="D6" s="204">
        <v>346.95</v>
      </c>
      <c r="E6" s="25"/>
      <c r="F6" s="58">
        <f>COUNTIF(D6,"&gt;0")</f>
        <v>1</v>
      </c>
      <c r="G6" s="205">
        <v>1</v>
      </c>
      <c r="H6" s="62" t="s">
        <v>15</v>
      </c>
      <c r="I6" s="66"/>
      <c r="J6" s="440"/>
      <c r="K6" s="440"/>
      <c r="L6" s="441"/>
      <c r="M6" s="52"/>
      <c r="N6" s="52"/>
      <c r="O6" s="52"/>
      <c r="P6" s="196"/>
    </row>
    <row r="7" spans="1:16" ht="25.5" customHeight="1" x14ac:dyDescent="0.25">
      <c r="A7" s="202">
        <v>143</v>
      </c>
      <c r="B7" s="206" t="s">
        <v>249</v>
      </c>
      <c r="C7" s="204">
        <v>13.79</v>
      </c>
      <c r="D7" s="204">
        <v>13.79</v>
      </c>
      <c r="E7" s="25"/>
      <c r="F7" s="58">
        <f>COUNTIF(D7,"&gt;0")</f>
        <v>1</v>
      </c>
      <c r="G7" s="205">
        <v>1</v>
      </c>
      <c r="H7" s="62" t="s">
        <v>15</v>
      </c>
      <c r="I7" s="66"/>
      <c r="J7" s="441"/>
      <c r="K7" s="441"/>
      <c r="L7" s="52"/>
      <c r="M7" s="52"/>
      <c r="N7" s="52"/>
      <c r="O7" s="52"/>
      <c r="P7" s="196"/>
    </row>
    <row r="8" spans="1:16" ht="25.5" customHeight="1" x14ac:dyDescent="0.25">
      <c r="A8" s="202">
        <v>144</v>
      </c>
      <c r="B8" s="203" t="s">
        <v>250</v>
      </c>
      <c r="C8" s="204">
        <v>333.16</v>
      </c>
      <c r="D8" s="204">
        <v>333.16</v>
      </c>
      <c r="E8" s="25"/>
      <c r="F8" s="58">
        <f>COUNTIF(D8,"&gt;=0")</f>
        <v>1</v>
      </c>
      <c r="G8" s="205">
        <v>1</v>
      </c>
      <c r="H8" s="207" t="s">
        <v>18</v>
      </c>
      <c r="I8" s="66"/>
      <c r="J8" s="52"/>
      <c r="K8" s="52"/>
      <c r="L8" s="63"/>
      <c r="M8" s="52"/>
      <c r="N8" s="52"/>
      <c r="O8" s="52"/>
      <c r="P8" s="196"/>
    </row>
    <row r="9" spans="1:16" ht="25.5" customHeight="1" x14ac:dyDescent="0.25">
      <c r="A9" s="202">
        <v>145</v>
      </c>
      <c r="B9" s="203" t="s">
        <v>251</v>
      </c>
      <c r="C9" s="204">
        <v>86.81</v>
      </c>
      <c r="D9" s="204">
        <v>86.81</v>
      </c>
      <c r="E9" s="25"/>
      <c r="F9" s="58">
        <f>COUNTIF(D9,"&gt;=0")</f>
        <v>1</v>
      </c>
      <c r="G9" s="205">
        <v>1</v>
      </c>
      <c r="H9" s="207" t="s">
        <v>18</v>
      </c>
      <c r="I9" s="66"/>
      <c r="J9" s="63"/>
      <c r="K9" s="63"/>
      <c r="L9" s="63"/>
      <c r="M9" s="52"/>
      <c r="N9" s="52"/>
      <c r="O9" s="52"/>
      <c r="P9" s="196"/>
    </row>
    <row r="10" spans="1:16" ht="25.5" customHeight="1" x14ac:dyDescent="0.25">
      <c r="A10" s="202">
        <v>146</v>
      </c>
      <c r="B10" s="203" t="s">
        <v>252</v>
      </c>
      <c r="C10" s="204">
        <v>145.07</v>
      </c>
      <c r="D10" s="204">
        <v>145.07</v>
      </c>
      <c r="E10" s="25"/>
      <c r="F10" s="58">
        <f>COUNTIF(D10,"&gt;=0")</f>
        <v>1</v>
      </c>
      <c r="G10" s="205">
        <v>1</v>
      </c>
      <c r="H10" s="207" t="s">
        <v>18</v>
      </c>
      <c r="I10" s="66"/>
      <c r="J10" s="63"/>
      <c r="K10" s="63"/>
      <c r="L10" s="63"/>
      <c r="M10" s="52"/>
      <c r="N10" s="52"/>
      <c r="O10" s="52"/>
      <c r="P10" s="196"/>
    </row>
    <row r="11" spans="1:16" ht="25.5" customHeight="1" x14ac:dyDescent="0.25">
      <c r="A11" s="202">
        <v>147</v>
      </c>
      <c r="B11" s="203" t="s">
        <v>253</v>
      </c>
      <c r="C11" s="204">
        <v>63.96</v>
      </c>
      <c r="D11" s="204">
        <v>63.96</v>
      </c>
      <c r="E11" s="25"/>
      <c r="F11" s="58">
        <f>COUNTIF(D11,"&gt;=0")</f>
        <v>1</v>
      </c>
      <c r="G11" s="205">
        <v>1</v>
      </c>
      <c r="H11" s="207" t="s">
        <v>18</v>
      </c>
      <c r="I11" s="66"/>
      <c r="J11" s="63"/>
      <c r="K11" s="63"/>
      <c r="L11" s="63"/>
      <c r="M11" s="52"/>
      <c r="N11" s="52"/>
      <c r="O11" s="52"/>
      <c r="P11" s="196"/>
    </row>
    <row r="12" spans="1:16" ht="25.5" customHeight="1" x14ac:dyDescent="0.25">
      <c r="A12" s="202">
        <v>148</v>
      </c>
      <c r="B12" s="203" t="s">
        <v>254</v>
      </c>
      <c r="C12" s="204">
        <v>37.32</v>
      </c>
      <c r="D12" s="204">
        <v>37.32</v>
      </c>
      <c r="E12" s="25"/>
      <c r="F12" s="58">
        <f>COUNTIF(D12,"&gt;0")</f>
        <v>1</v>
      </c>
      <c r="G12" s="205">
        <v>1</v>
      </c>
      <c r="H12" s="62" t="s">
        <v>15</v>
      </c>
      <c r="I12" s="66"/>
      <c r="J12" s="63"/>
      <c r="K12" s="63"/>
      <c r="L12" s="63"/>
      <c r="M12" s="52"/>
      <c r="N12" s="52"/>
      <c r="O12" s="52"/>
      <c r="P12" s="196"/>
    </row>
    <row r="13" spans="1:16" ht="25.5" customHeight="1" x14ac:dyDescent="0.25">
      <c r="A13" s="430" t="s">
        <v>255</v>
      </c>
      <c r="B13" s="431"/>
      <c r="C13" s="431"/>
      <c r="D13" s="431"/>
      <c r="E13" s="198"/>
      <c r="F13" s="208"/>
      <c r="G13" s="209"/>
      <c r="H13" s="66"/>
      <c r="I13" s="63"/>
      <c r="J13" s="63"/>
      <c r="K13" s="63"/>
      <c r="L13" s="63"/>
      <c r="M13" s="52"/>
      <c r="N13" s="52"/>
      <c r="O13" s="52"/>
      <c r="P13" s="196"/>
    </row>
    <row r="14" spans="1:16" ht="25.5" customHeight="1" x14ac:dyDescent="0.25">
      <c r="A14" s="202">
        <v>149</v>
      </c>
      <c r="B14" s="203" t="s">
        <v>256</v>
      </c>
      <c r="C14" s="210">
        <v>0</v>
      </c>
      <c r="D14" s="210">
        <v>0</v>
      </c>
      <c r="E14" s="25"/>
      <c r="F14" s="58">
        <f>COUNTIF(D14,"&gt;=0")</f>
        <v>1</v>
      </c>
      <c r="G14" s="205">
        <v>1</v>
      </c>
      <c r="H14" s="207" t="s">
        <v>18</v>
      </c>
      <c r="I14" s="66"/>
      <c r="J14" s="63"/>
      <c r="K14" s="63"/>
      <c r="L14" s="63"/>
      <c r="M14" s="52"/>
      <c r="N14" s="52"/>
      <c r="O14" s="52"/>
      <c r="P14" s="196"/>
    </row>
    <row r="15" spans="1:16" ht="25.5" customHeight="1" x14ac:dyDescent="0.25">
      <c r="A15" s="202">
        <v>150</v>
      </c>
      <c r="B15" s="203" t="s">
        <v>257</v>
      </c>
      <c r="C15" s="210">
        <v>0</v>
      </c>
      <c r="D15" s="210">
        <v>0</v>
      </c>
      <c r="E15" s="25"/>
      <c r="F15" s="58">
        <f>COUNTIF(D15,"&gt;=0")</f>
        <v>1</v>
      </c>
      <c r="G15" s="205">
        <v>1</v>
      </c>
      <c r="H15" s="207" t="s">
        <v>18</v>
      </c>
      <c r="I15" s="66"/>
      <c r="J15" s="63"/>
      <c r="K15" s="63"/>
      <c r="L15" s="52"/>
      <c r="M15" s="52"/>
      <c r="N15" s="52"/>
      <c r="O15" s="52"/>
      <c r="P15" s="196"/>
    </row>
    <row r="16" spans="1:16" ht="25.5" customHeight="1" x14ac:dyDescent="0.2">
      <c r="A16" s="434" t="s">
        <v>258</v>
      </c>
      <c r="B16" s="435"/>
      <c r="C16" s="436"/>
      <c r="D16" s="197" t="s">
        <v>259</v>
      </c>
      <c r="E16" s="198"/>
      <c r="F16" s="211"/>
      <c r="G16" s="212"/>
      <c r="H16" s="57"/>
      <c r="I16" s="52"/>
      <c r="J16" s="52"/>
      <c r="K16" s="52"/>
      <c r="L16" s="52"/>
      <c r="M16" s="52"/>
      <c r="N16" s="52"/>
      <c r="O16" s="52"/>
      <c r="P16" s="196"/>
    </row>
    <row r="17" spans="1:16" ht="56.25" customHeight="1" x14ac:dyDescent="0.25">
      <c r="A17" s="202">
        <v>151</v>
      </c>
      <c r="B17" s="203" t="s">
        <v>260</v>
      </c>
      <c r="C17" s="65" t="s">
        <v>57</v>
      </c>
      <c r="D17" s="213" t="s">
        <v>261</v>
      </c>
      <c r="E17" s="25"/>
      <c r="F17" s="58">
        <f>IF(OR(C17="Selecione SIM OU NÃO",C17=""),0,1)</f>
        <v>1</v>
      </c>
      <c r="G17" s="214">
        <v>1</v>
      </c>
      <c r="H17" s="215"/>
      <c r="I17" s="57"/>
      <c r="J17" s="52"/>
      <c r="K17" s="52"/>
      <c r="L17" s="52"/>
      <c r="M17" s="52"/>
      <c r="N17" s="52"/>
      <c r="O17" s="52"/>
      <c r="P17" s="196"/>
    </row>
    <row r="18" spans="1:16" ht="25.5" customHeight="1" x14ac:dyDescent="0.2">
      <c r="A18" s="430" t="s">
        <v>262</v>
      </c>
      <c r="B18" s="431"/>
      <c r="C18" s="431"/>
      <c r="D18" s="431"/>
      <c r="E18" s="198"/>
      <c r="F18" s="211"/>
      <c r="G18" s="212"/>
      <c r="H18" s="57"/>
      <c r="I18" s="52"/>
      <c r="J18" s="52"/>
      <c r="K18" s="52"/>
      <c r="L18" s="52"/>
      <c r="M18" s="52"/>
      <c r="N18" s="52"/>
      <c r="O18" s="52"/>
      <c r="P18" s="196"/>
    </row>
    <row r="19" spans="1:16" ht="37.5" customHeight="1" x14ac:dyDescent="0.25">
      <c r="A19" s="202">
        <v>152</v>
      </c>
      <c r="B19" s="203" t="s">
        <v>263</v>
      </c>
      <c r="C19" s="432" t="s">
        <v>57</v>
      </c>
      <c r="D19" s="433"/>
      <c r="E19" s="25"/>
      <c r="F19" s="58">
        <f>IF(OR(C19="Selecione SIM OU NÃO",C19=""),0,1)</f>
        <v>1</v>
      </c>
      <c r="G19" s="214">
        <v>1</v>
      </c>
      <c r="H19" s="66"/>
      <c r="I19" s="57"/>
      <c r="J19" s="52"/>
      <c r="K19" s="52"/>
      <c r="L19" s="52"/>
      <c r="M19" s="52"/>
      <c r="N19" s="52"/>
      <c r="O19" s="52"/>
      <c r="P19" s="196"/>
    </row>
    <row r="20" spans="1:16" ht="36" customHeight="1" x14ac:dyDescent="0.25">
      <c r="A20" s="202">
        <v>153</v>
      </c>
      <c r="B20" s="203" t="s">
        <v>264</v>
      </c>
      <c r="C20" s="432" t="s">
        <v>57</v>
      </c>
      <c r="D20" s="433"/>
      <c r="E20" s="25"/>
      <c r="F20" s="58">
        <f>IF(OR(C20="Selecione SIM OU NÃO",C20=""),0,1)</f>
        <v>1</v>
      </c>
      <c r="G20" s="214">
        <v>1</v>
      </c>
      <c r="H20" s="66"/>
      <c r="I20" s="57"/>
      <c r="J20" s="52"/>
      <c r="K20" s="52"/>
      <c r="L20" s="52"/>
      <c r="M20" s="52"/>
      <c r="N20" s="52"/>
      <c r="O20" s="52"/>
      <c r="P20" s="196"/>
    </row>
    <row r="21" spans="1:16" ht="25.5" customHeight="1" x14ac:dyDescent="0.25">
      <c r="A21" s="216"/>
      <c r="B21" s="81"/>
      <c r="C21" s="81"/>
      <c r="D21" s="81"/>
      <c r="E21" s="217"/>
      <c r="F21" s="218">
        <f>SUM(F6:F20)</f>
        <v>12</v>
      </c>
      <c r="G21" s="219">
        <f>SUM(G6:G20)</f>
        <v>12</v>
      </c>
      <c r="H21" s="57"/>
      <c r="I21" s="57"/>
      <c r="J21" s="52"/>
      <c r="K21" s="52"/>
      <c r="L21" s="52"/>
      <c r="M21" s="52"/>
      <c r="N21" s="52"/>
      <c r="O21" s="52"/>
      <c r="P21" s="196"/>
    </row>
    <row r="22" spans="1:16" ht="13.7" customHeight="1" x14ac:dyDescent="0.2">
      <c r="A22" s="84"/>
      <c r="B22" s="52"/>
      <c r="C22" s="52"/>
      <c r="D22" s="52"/>
      <c r="E22" s="52"/>
      <c r="F22" s="81"/>
      <c r="G22" s="81"/>
      <c r="H22" s="52"/>
      <c r="I22" s="52"/>
      <c r="J22" s="52"/>
      <c r="K22" s="52"/>
      <c r="L22" s="52"/>
      <c r="M22" s="52"/>
      <c r="N22" s="52"/>
      <c r="O22" s="52"/>
      <c r="P22" s="196"/>
    </row>
    <row r="23" spans="1:16" ht="13.7" customHeight="1" x14ac:dyDescent="0.2">
      <c r="A23" s="84"/>
      <c r="B23" s="52"/>
      <c r="C23" s="52"/>
      <c r="D23" s="52"/>
      <c r="E23" s="52"/>
      <c r="F23" s="52"/>
      <c r="G23" s="52"/>
      <c r="H23" s="52"/>
      <c r="I23" s="52"/>
      <c r="J23" s="52"/>
      <c r="K23" s="52"/>
      <c r="L23" s="52"/>
      <c r="M23" s="52"/>
      <c r="N23" s="52"/>
      <c r="O23" s="52"/>
      <c r="P23" s="196"/>
    </row>
    <row r="24" spans="1:16" ht="9" hidden="1" customHeight="1" x14ac:dyDescent="0.2">
      <c r="A24" s="119" t="s">
        <v>265</v>
      </c>
      <c r="B24" s="52"/>
      <c r="C24" s="52"/>
      <c r="D24" s="52"/>
      <c r="E24" s="52"/>
      <c r="F24" s="52"/>
      <c r="G24" s="52"/>
      <c r="H24" s="52"/>
      <c r="I24" s="52"/>
      <c r="J24" s="52"/>
      <c r="K24" s="52"/>
      <c r="L24" s="52"/>
      <c r="M24" s="52"/>
      <c r="N24" s="52"/>
      <c r="O24" s="52"/>
      <c r="P24" s="196"/>
    </row>
    <row r="25" spans="1:16" ht="9" hidden="1" customHeight="1" x14ac:dyDescent="0.2">
      <c r="A25" s="119" t="s">
        <v>57</v>
      </c>
      <c r="B25" s="52"/>
      <c r="C25" s="52"/>
      <c r="D25" s="52"/>
      <c r="E25" s="52"/>
      <c r="F25" s="52"/>
      <c r="G25" s="52"/>
      <c r="H25" s="52"/>
      <c r="I25" s="52"/>
      <c r="J25" s="52"/>
      <c r="K25" s="52"/>
      <c r="L25" s="52"/>
      <c r="M25" s="52"/>
      <c r="N25" s="52"/>
      <c r="O25" s="52"/>
      <c r="P25" s="196"/>
    </row>
    <row r="26" spans="1:16" ht="9" hidden="1" customHeight="1" x14ac:dyDescent="0.2">
      <c r="A26" s="119" t="s">
        <v>82</v>
      </c>
      <c r="B26" s="52"/>
      <c r="C26" s="52"/>
      <c r="D26" s="52"/>
      <c r="E26" s="52"/>
      <c r="F26" s="52"/>
      <c r="G26" s="52"/>
      <c r="H26" s="52"/>
      <c r="I26" s="52"/>
      <c r="J26" s="52"/>
      <c r="K26" s="52"/>
      <c r="L26" s="52"/>
      <c r="M26" s="52"/>
      <c r="N26" s="52"/>
      <c r="O26" s="52"/>
      <c r="P26" s="196"/>
    </row>
    <row r="27" spans="1:16" ht="13.7" customHeight="1" x14ac:dyDescent="0.2">
      <c r="A27" s="84"/>
      <c r="B27" s="52"/>
      <c r="C27" s="52"/>
      <c r="D27" s="52"/>
      <c r="E27" s="52"/>
      <c r="F27" s="52"/>
      <c r="G27" s="52"/>
      <c r="H27" s="52"/>
      <c r="I27" s="52"/>
      <c r="J27" s="52"/>
      <c r="K27" s="52"/>
      <c r="L27" s="52"/>
      <c r="M27" s="52"/>
      <c r="N27" s="52"/>
      <c r="O27" s="52"/>
      <c r="P27" s="196"/>
    </row>
    <row r="28" spans="1:16" ht="13.7" customHeight="1" x14ac:dyDescent="0.2">
      <c r="A28" s="84"/>
      <c r="B28" s="52"/>
      <c r="C28" s="52"/>
      <c r="D28" s="52"/>
      <c r="E28" s="52"/>
      <c r="F28" s="52"/>
      <c r="G28" s="52"/>
      <c r="H28" s="52"/>
      <c r="I28" s="52"/>
      <c r="J28" s="52"/>
      <c r="K28" s="52"/>
      <c r="L28" s="52"/>
      <c r="M28" s="52"/>
      <c r="N28" s="52"/>
      <c r="O28" s="52"/>
      <c r="P28" s="196"/>
    </row>
    <row r="29" spans="1:16" ht="13.7" customHeight="1" x14ac:dyDescent="0.2">
      <c r="A29" s="84"/>
      <c r="B29" s="52"/>
      <c r="C29" s="52"/>
      <c r="D29" s="52"/>
      <c r="E29" s="52"/>
      <c r="F29" s="52"/>
      <c r="G29" s="52"/>
      <c r="H29" s="52"/>
      <c r="I29" s="52"/>
      <c r="J29" s="52"/>
      <c r="K29" s="52"/>
      <c r="L29" s="52"/>
      <c r="M29" s="52"/>
      <c r="N29" s="52"/>
      <c r="O29" s="52"/>
      <c r="P29" s="196"/>
    </row>
    <row r="30" spans="1:16" ht="13.7" customHeight="1" x14ac:dyDescent="0.2">
      <c r="A30" s="84"/>
      <c r="B30" s="52"/>
      <c r="C30" s="52"/>
      <c r="D30" s="52"/>
      <c r="E30" s="52"/>
      <c r="F30" s="52"/>
      <c r="G30" s="52"/>
      <c r="H30" s="52"/>
      <c r="I30" s="52"/>
      <c r="J30" s="52"/>
      <c r="K30" s="52"/>
      <c r="L30" s="52"/>
      <c r="M30" s="52"/>
      <c r="N30" s="52"/>
      <c r="O30" s="52"/>
      <c r="P30" s="196"/>
    </row>
    <row r="31" spans="1:16" ht="15.75" customHeight="1" x14ac:dyDescent="0.2">
      <c r="A31" s="84"/>
      <c r="B31" s="52"/>
      <c r="C31" s="52"/>
      <c r="D31" s="52"/>
      <c r="E31" s="52"/>
      <c r="F31" s="52"/>
      <c r="G31" s="52"/>
      <c r="H31" s="52"/>
      <c r="I31" s="52"/>
      <c r="J31" s="52"/>
      <c r="K31" s="52"/>
      <c r="L31" s="52"/>
      <c r="M31" s="52"/>
      <c r="N31" s="52"/>
      <c r="O31" s="52"/>
      <c r="P31" s="196"/>
    </row>
    <row r="32" spans="1:16" ht="15.75" customHeight="1" x14ac:dyDescent="0.2">
      <c r="A32" s="84"/>
      <c r="B32" s="52"/>
      <c r="C32" s="52"/>
      <c r="D32" s="52"/>
      <c r="E32" s="52"/>
      <c r="F32" s="52"/>
      <c r="G32" s="52"/>
      <c r="H32" s="52"/>
      <c r="I32" s="52"/>
      <c r="J32" s="52"/>
      <c r="K32" s="52"/>
      <c r="L32" s="52"/>
      <c r="M32" s="52"/>
      <c r="N32" s="52"/>
      <c r="O32" s="52"/>
      <c r="P32" s="196"/>
    </row>
    <row r="33" spans="1:16" ht="15.75" customHeight="1" x14ac:dyDescent="0.2">
      <c r="A33" s="84"/>
      <c r="B33" s="52"/>
      <c r="C33" s="52"/>
      <c r="D33" s="52"/>
      <c r="E33" s="52"/>
      <c r="F33" s="52"/>
      <c r="G33" s="52"/>
      <c r="H33" s="52"/>
      <c r="I33" s="52"/>
      <c r="J33" s="52"/>
      <c r="K33" s="52"/>
      <c r="L33" s="52"/>
      <c r="M33" s="52"/>
      <c r="N33" s="52"/>
      <c r="O33" s="52"/>
      <c r="P33" s="196"/>
    </row>
    <row r="34" spans="1:16" ht="15.75" customHeight="1" x14ac:dyDescent="0.2">
      <c r="A34" s="84"/>
      <c r="B34" s="52"/>
      <c r="C34" s="52"/>
      <c r="D34" s="52"/>
      <c r="E34" s="52"/>
      <c r="F34" s="52"/>
      <c r="G34" s="52"/>
      <c r="H34" s="52"/>
      <c r="I34" s="52"/>
      <c r="J34" s="52"/>
      <c r="K34" s="52"/>
      <c r="L34" s="52"/>
      <c r="M34" s="52"/>
      <c r="N34" s="52"/>
      <c r="O34" s="52"/>
      <c r="P34" s="196"/>
    </row>
    <row r="35" spans="1:16" ht="15.75" customHeight="1" x14ac:dyDescent="0.2">
      <c r="A35" s="84"/>
      <c r="B35" s="52"/>
      <c r="C35" s="52"/>
      <c r="D35" s="52"/>
      <c r="E35" s="52"/>
      <c r="F35" s="52"/>
      <c r="G35" s="52"/>
      <c r="H35" s="52"/>
      <c r="I35" s="52"/>
      <c r="J35" s="52"/>
      <c r="K35" s="52"/>
      <c r="L35" s="52"/>
      <c r="M35" s="52"/>
      <c r="N35" s="52"/>
      <c r="O35" s="52"/>
      <c r="P35" s="196"/>
    </row>
    <row r="36" spans="1:16" ht="15.75" customHeight="1" x14ac:dyDescent="0.2">
      <c r="A36" s="84"/>
      <c r="B36" s="52"/>
      <c r="C36" s="52"/>
      <c r="D36" s="52"/>
      <c r="E36" s="52"/>
      <c r="F36" s="52"/>
      <c r="G36" s="52"/>
      <c r="H36" s="52"/>
      <c r="I36" s="52"/>
      <c r="J36" s="52"/>
      <c r="K36" s="52"/>
      <c r="L36" s="52"/>
      <c r="M36" s="52"/>
      <c r="N36" s="52"/>
      <c r="O36" s="52"/>
      <c r="P36" s="196"/>
    </row>
    <row r="37" spans="1:16" ht="15.75" customHeight="1" x14ac:dyDescent="0.2">
      <c r="A37" s="84"/>
      <c r="B37" s="52"/>
      <c r="C37" s="52"/>
      <c r="D37" s="52"/>
      <c r="E37" s="52"/>
      <c r="F37" s="52"/>
      <c r="G37" s="52"/>
      <c r="H37" s="52"/>
      <c r="I37" s="52"/>
      <c r="J37" s="52"/>
      <c r="K37" s="52"/>
      <c r="L37" s="52"/>
      <c r="M37" s="52"/>
      <c r="N37" s="52"/>
      <c r="O37" s="52"/>
      <c r="P37" s="196"/>
    </row>
    <row r="38" spans="1:16" ht="15.75" customHeight="1" x14ac:dyDescent="0.2">
      <c r="A38" s="84"/>
      <c r="B38" s="52"/>
      <c r="C38" s="52"/>
      <c r="D38" s="52"/>
      <c r="E38" s="52"/>
      <c r="F38" s="52"/>
      <c r="G38" s="52"/>
      <c r="H38" s="52"/>
      <c r="I38" s="52"/>
      <c r="J38" s="52"/>
      <c r="K38" s="52"/>
      <c r="L38" s="52"/>
      <c r="M38" s="52"/>
      <c r="N38" s="52"/>
      <c r="O38" s="52"/>
      <c r="P38" s="196"/>
    </row>
    <row r="39" spans="1:16" ht="15.75" customHeight="1" x14ac:dyDescent="0.2">
      <c r="A39" s="84"/>
      <c r="B39" s="52"/>
      <c r="C39" s="52"/>
      <c r="D39" s="52"/>
      <c r="E39" s="52"/>
      <c r="F39" s="52"/>
      <c r="G39" s="52"/>
      <c r="H39" s="52"/>
      <c r="I39" s="52"/>
      <c r="J39" s="52"/>
      <c r="K39" s="52"/>
      <c r="L39" s="52"/>
      <c r="M39" s="52"/>
      <c r="N39" s="52"/>
      <c r="O39" s="52"/>
      <c r="P39" s="196"/>
    </row>
    <row r="40" spans="1:16" ht="15.75" customHeight="1" x14ac:dyDescent="0.2">
      <c r="A40" s="84"/>
      <c r="B40" s="52"/>
      <c r="C40" s="52"/>
      <c r="D40" s="52"/>
      <c r="E40" s="52"/>
      <c r="F40" s="52"/>
      <c r="G40" s="52"/>
      <c r="H40" s="52"/>
      <c r="I40" s="52"/>
      <c r="J40" s="52"/>
      <c r="K40" s="52"/>
      <c r="L40" s="52"/>
      <c r="M40" s="52"/>
      <c r="N40" s="52"/>
      <c r="O40" s="52"/>
      <c r="P40" s="196"/>
    </row>
    <row r="41" spans="1:16" ht="15.75" customHeight="1" x14ac:dyDescent="0.2">
      <c r="A41" s="84"/>
      <c r="B41" s="52"/>
      <c r="C41" s="52"/>
      <c r="D41" s="52"/>
      <c r="E41" s="52"/>
      <c r="F41" s="52"/>
      <c r="G41" s="52"/>
      <c r="H41" s="52"/>
      <c r="I41" s="52"/>
      <c r="J41" s="52"/>
      <c r="K41" s="52"/>
      <c r="L41" s="52"/>
      <c r="M41" s="52"/>
      <c r="N41" s="52"/>
      <c r="O41" s="52"/>
      <c r="P41" s="196"/>
    </row>
    <row r="42" spans="1:16" ht="15.75" customHeight="1" x14ac:dyDescent="0.2">
      <c r="A42" s="84"/>
      <c r="B42" s="52"/>
      <c r="C42" s="52"/>
      <c r="D42" s="52"/>
      <c r="E42" s="52"/>
      <c r="F42" s="52"/>
      <c r="G42" s="52"/>
      <c r="H42" s="52"/>
      <c r="I42" s="52"/>
      <c r="J42" s="52"/>
      <c r="K42" s="52"/>
      <c r="L42" s="52"/>
      <c r="M42" s="52"/>
      <c r="N42" s="52"/>
      <c r="O42" s="52"/>
      <c r="P42" s="196"/>
    </row>
    <row r="43" spans="1:16" ht="15.75" customHeight="1" x14ac:dyDescent="0.2">
      <c r="A43" s="84"/>
      <c r="B43" s="52"/>
      <c r="C43" s="52"/>
      <c r="D43" s="52"/>
      <c r="E43" s="52"/>
      <c r="F43" s="52"/>
      <c r="G43" s="52"/>
      <c r="H43" s="52"/>
      <c r="I43" s="52"/>
      <c r="J43" s="52"/>
      <c r="K43" s="52"/>
      <c r="L43" s="52"/>
      <c r="M43" s="52"/>
      <c r="N43" s="52"/>
      <c r="O43" s="52"/>
      <c r="P43" s="196"/>
    </row>
    <row r="44" spans="1:16" ht="15.75" customHeight="1" x14ac:dyDescent="0.2">
      <c r="A44" s="84"/>
      <c r="B44" s="52"/>
      <c r="C44" s="52"/>
      <c r="D44" s="52"/>
      <c r="E44" s="52"/>
      <c r="F44" s="52"/>
      <c r="G44" s="52"/>
      <c r="H44" s="52"/>
      <c r="I44" s="52"/>
      <c r="J44" s="52"/>
      <c r="K44" s="52"/>
      <c r="L44" s="52"/>
      <c r="M44" s="52"/>
      <c r="N44" s="52"/>
      <c r="O44" s="52"/>
      <c r="P44" s="196"/>
    </row>
    <row r="45" spans="1:16" ht="15.75" customHeight="1" x14ac:dyDescent="0.2">
      <c r="A45" s="84"/>
      <c r="B45" s="52"/>
      <c r="C45" s="52"/>
      <c r="D45" s="52"/>
      <c r="E45" s="52"/>
      <c r="F45" s="52"/>
      <c r="G45" s="52"/>
      <c r="H45" s="52"/>
      <c r="I45" s="52"/>
      <c r="J45" s="52"/>
      <c r="K45" s="52"/>
      <c r="L45" s="52"/>
      <c r="M45" s="52"/>
      <c r="N45" s="52"/>
      <c r="O45" s="52"/>
      <c r="P45" s="196"/>
    </row>
    <row r="46" spans="1:16" ht="15.75" customHeight="1" x14ac:dyDescent="0.2">
      <c r="A46" s="84"/>
      <c r="B46" s="52"/>
      <c r="C46" s="52"/>
      <c r="D46" s="52"/>
      <c r="E46" s="52"/>
      <c r="F46" s="52"/>
      <c r="G46" s="52"/>
      <c r="H46" s="52"/>
      <c r="I46" s="52"/>
      <c r="J46" s="52"/>
      <c r="K46" s="52"/>
      <c r="L46" s="52"/>
      <c r="M46" s="52"/>
      <c r="N46" s="52"/>
      <c r="O46" s="52"/>
      <c r="P46" s="196"/>
    </row>
    <row r="47" spans="1:16" ht="15.75" customHeight="1" x14ac:dyDescent="0.2">
      <c r="A47" s="84"/>
      <c r="B47" s="52"/>
      <c r="C47" s="52"/>
      <c r="D47" s="52"/>
      <c r="E47" s="52"/>
      <c r="F47" s="52"/>
      <c r="G47" s="52"/>
      <c r="H47" s="52"/>
      <c r="I47" s="52"/>
      <c r="J47" s="52"/>
      <c r="K47" s="52"/>
      <c r="L47" s="52"/>
      <c r="M47" s="52"/>
      <c r="N47" s="52"/>
      <c r="O47" s="52"/>
      <c r="P47" s="196"/>
    </row>
    <row r="48" spans="1:16" ht="15.75" customHeight="1" x14ac:dyDescent="0.2">
      <c r="A48" s="84"/>
      <c r="B48" s="52"/>
      <c r="C48" s="52"/>
      <c r="D48" s="52"/>
      <c r="E48" s="52"/>
      <c r="F48" s="52"/>
      <c r="G48" s="52"/>
      <c r="H48" s="52"/>
      <c r="I48" s="52"/>
      <c r="J48" s="52"/>
      <c r="K48" s="52"/>
      <c r="L48" s="52"/>
      <c r="M48" s="52"/>
      <c r="N48" s="52"/>
      <c r="O48" s="52"/>
      <c r="P48" s="196"/>
    </row>
    <row r="49" spans="1:16" ht="15.75" customHeight="1" x14ac:dyDescent="0.2">
      <c r="A49" s="84"/>
      <c r="B49" s="52"/>
      <c r="C49" s="52"/>
      <c r="D49" s="52"/>
      <c r="E49" s="52"/>
      <c r="F49" s="52"/>
      <c r="G49" s="52"/>
      <c r="H49" s="52"/>
      <c r="I49" s="52"/>
      <c r="J49" s="52"/>
      <c r="K49" s="52"/>
      <c r="L49" s="52"/>
      <c r="M49" s="52"/>
      <c r="N49" s="52"/>
      <c r="O49" s="52"/>
      <c r="P49" s="196"/>
    </row>
    <row r="50" spans="1:16" ht="15.75" customHeight="1" x14ac:dyDescent="0.2">
      <c r="A50" s="84"/>
      <c r="B50" s="52"/>
      <c r="C50" s="52"/>
      <c r="D50" s="52"/>
      <c r="E50" s="52"/>
      <c r="F50" s="52"/>
      <c r="G50" s="52"/>
      <c r="H50" s="52"/>
      <c r="I50" s="52"/>
      <c r="J50" s="52"/>
      <c r="K50" s="52"/>
      <c r="L50" s="52"/>
      <c r="M50" s="52"/>
      <c r="N50" s="52"/>
      <c r="O50" s="52"/>
      <c r="P50" s="196"/>
    </row>
    <row r="51" spans="1:16" ht="15.75" customHeight="1" x14ac:dyDescent="0.2">
      <c r="A51" s="84"/>
      <c r="B51" s="52"/>
      <c r="C51" s="52"/>
      <c r="D51" s="52"/>
      <c r="E51" s="52"/>
      <c r="F51" s="52"/>
      <c r="G51" s="52"/>
      <c r="H51" s="52"/>
      <c r="I51" s="52"/>
      <c r="J51" s="52"/>
      <c r="K51" s="52"/>
      <c r="L51" s="52"/>
      <c r="M51" s="52"/>
      <c r="N51" s="52"/>
      <c r="O51" s="52"/>
      <c r="P51" s="196"/>
    </row>
    <row r="52" spans="1:16" ht="15.75" customHeight="1" x14ac:dyDescent="0.2">
      <c r="A52" s="84"/>
      <c r="B52" s="52"/>
      <c r="C52" s="52"/>
      <c r="D52" s="52"/>
      <c r="E52" s="52"/>
      <c r="F52" s="52"/>
      <c r="G52" s="52"/>
      <c r="H52" s="52"/>
      <c r="I52" s="52"/>
      <c r="J52" s="52"/>
      <c r="K52" s="52"/>
      <c r="L52" s="52"/>
      <c r="M52" s="52"/>
      <c r="N52" s="52"/>
      <c r="O52" s="52"/>
      <c r="P52" s="196"/>
    </row>
    <row r="53" spans="1:16" ht="15.75" customHeight="1" x14ac:dyDescent="0.2">
      <c r="A53" s="84"/>
      <c r="B53" s="52"/>
      <c r="C53" s="52"/>
      <c r="D53" s="52"/>
      <c r="E53" s="52"/>
      <c r="F53" s="52"/>
      <c r="G53" s="52"/>
      <c r="H53" s="52"/>
      <c r="I53" s="52"/>
      <c r="J53" s="52"/>
      <c r="K53" s="52"/>
      <c r="L53" s="52"/>
      <c r="M53" s="52"/>
      <c r="N53" s="52"/>
      <c r="O53" s="52"/>
      <c r="P53" s="196"/>
    </row>
    <row r="54" spans="1:16" ht="15.75" customHeight="1" x14ac:dyDescent="0.2">
      <c r="A54" s="84"/>
      <c r="B54" s="52"/>
      <c r="C54" s="52"/>
      <c r="D54" s="52"/>
      <c r="E54" s="52"/>
      <c r="F54" s="52"/>
      <c r="G54" s="52"/>
      <c r="H54" s="52"/>
      <c r="I54" s="52"/>
      <c r="J54" s="52"/>
      <c r="K54" s="52"/>
      <c r="L54" s="52"/>
      <c r="M54" s="52"/>
      <c r="N54" s="52"/>
      <c r="O54" s="52"/>
      <c r="P54" s="196"/>
    </row>
    <row r="55" spans="1:16" ht="15.75" customHeight="1" x14ac:dyDescent="0.2">
      <c r="A55" s="84"/>
      <c r="B55" s="52"/>
      <c r="C55" s="52"/>
      <c r="D55" s="52"/>
      <c r="E55" s="52"/>
      <c r="F55" s="52"/>
      <c r="G55" s="52"/>
      <c r="H55" s="52"/>
      <c r="I55" s="52"/>
      <c r="J55" s="52"/>
      <c r="K55" s="52"/>
      <c r="L55" s="52"/>
      <c r="M55" s="52"/>
      <c r="N55" s="52"/>
      <c r="O55" s="52"/>
      <c r="P55" s="196"/>
    </row>
    <row r="56" spans="1:16" ht="15.75" customHeight="1" x14ac:dyDescent="0.2">
      <c r="A56" s="84"/>
      <c r="B56" s="52"/>
      <c r="C56" s="52"/>
      <c r="D56" s="52"/>
      <c r="E56" s="52"/>
      <c r="F56" s="52"/>
      <c r="G56" s="52"/>
      <c r="H56" s="52"/>
      <c r="I56" s="52"/>
      <c r="J56" s="52"/>
      <c r="K56" s="52"/>
      <c r="L56" s="52"/>
      <c r="M56" s="52"/>
      <c r="N56" s="52"/>
      <c r="O56" s="52"/>
      <c r="P56" s="196"/>
    </row>
    <row r="57" spans="1:16" ht="15.75" customHeight="1" x14ac:dyDescent="0.2">
      <c r="A57" s="84"/>
      <c r="B57" s="52"/>
      <c r="C57" s="52"/>
      <c r="D57" s="52"/>
      <c r="E57" s="52"/>
      <c r="F57" s="52"/>
      <c r="G57" s="52"/>
      <c r="H57" s="52"/>
      <c r="I57" s="52"/>
      <c r="J57" s="52"/>
      <c r="K57" s="52"/>
      <c r="L57" s="52"/>
      <c r="M57" s="52"/>
      <c r="N57" s="52"/>
      <c r="O57" s="52"/>
      <c r="P57" s="196"/>
    </row>
    <row r="58" spans="1:16" ht="15.75" customHeight="1" x14ac:dyDescent="0.2">
      <c r="A58" s="84"/>
      <c r="B58" s="52"/>
      <c r="C58" s="52"/>
      <c r="D58" s="52"/>
      <c r="E58" s="52"/>
      <c r="F58" s="52"/>
      <c r="G58" s="52"/>
      <c r="H58" s="52"/>
      <c r="I58" s="52"/>
      <c r="J58" s="52"/>
      <c r="K58" s="52"/>
      <c r="L58" s="52"/>
      <c r="M58" s="52"/>
      <c r="N58" s="52"/>
      <c r="O58" s="52"/>
      <c r="P58" s="196"/>
    </row>
    <row r="59" spans="1:16" ht="15.75" customHeight="1" x14ac:dyDescent="0.2">
      <c r="A59" s="84"/>
      <c r="B59" s="52"/>
      <c r="C59" s="52"/>
      <c r="D59" s="52"/>
      <c r="E59" s="52"/>
      <c r="F59" s="52"/>
      <c r="G59" s="52"/>
      <c r="H59" s="52"/>
      <c r="I59" s="52"/>
      <c r="J59" s="52"/>
      <c r="K59" s="52"/>
      <c r="L59" s="52"/>
      <c r="M59" s="52"/>
      <c r="N59" s="52"/>
      <c r="O59" s="52"/>
      <c r="P59" s="196"/>
    </row>
    <row r="60" spans="1:16" ht="15.75" customHeight="1" x14ac:dyDescent="0.2">
      <c r="A60" s="84"/>
      <c r="B60" s="52"/>
      <c r="C60" s="52"/>
      <c r="D60" s="52"/>
      <c r="E60" s="52"/>
      <c r="F60" s="52"/>
      <c r="G60" s="52"/>
      <c r="H60" s="52"/>
      <c r="I60" s="52"/>
      <c r="J60" s="52"/>
      <c r="K60" s="52"/>
      <c r="L60" s="52"/>
      <c r="M60" s="52"/>
      <c r="N60" s="52"/>
      <c r="O60" s="52"/>
      <c r="P60" s="196"/>
    </row>
    <row r="61" spans="1:16" ht="15.75" customHeight="1" x14ac:dyDescent="0.2">
      <c r="A61" s="84"/>
      <c r="B61" s="52"/>
      <c r="C61" s="52"/>
      <c r="D61" s="52"/>
      <c r="E61" s="52"/>
      <c r="F61" s="52"/>
      <c r="G61" s="52"/>
      <c r="H61" s="52"/>
      <c r="I61" s="52"/>
      <c r="J61" s="52"/>
      <c r="K61" s="52"/>
      <c r="L61" s="52"/>
      <c r="M61" s="52"/>
      <c r="N61" s="52"/>
      <c r="O61" s="52"/>
      <c r="P61" s="196"/>
    </row>
    <row r="62" spans="1:16" ht="15.75" customHeight="1" x14ac:dyDescent="0.2">
      <c r="A62" s="84"/>
      <c r="B62" s="52"/>
      <c r="C62" s="52"/>
      <c r="D62" s="52"/>
      <c r="E62" s="52"/>
      <c r="F62" s="52"/>
      <c r="G62" s="52"/>
      <c r="H62" s="52"/>
      <c r="I62" s="52"/>
      <c r="J62" s="52"/>
      <c r="K62" s="52"/>
      <c r="L62" s="52"/>
      <c r="M62" s="52"/>
      <c r="N62" s="52"/>
      <c r="O62" s="52"/>
      <c r="P62" s="196"/>
    </row>
    <row r="63" spans="1:16" ht="15.75" customHeight="1" x14ac:dyDescent="0.2">
      <c r="A63" s="84"/>
      <c r="B63" s="52"/>
      <c r="C63" s="52"/>
      <c r="D63" s="52"/>
      <c r="E63" s="52"/>
      <c r="F63" s="52"/>
      <c r="G63" s="52"/>
      <c r="H63" s="52"/>
      <c r="I63" s="52"/>
      <c r="J63" s="52"/>
      <c r="K63" s="52"/>
      <c r="L63" s="52"/>
      <c r="M63" s="52"/>
      <c r="N63" s="52"/>
      <c r="O63" s="52"/>
      <c r="P63" s="196"/>
    </row>
    <row r="64" spans="1:16" ht="15.75" customHeight="1" x14ac:dyDescent="0.2">
      <c r="A64" s="84"/>
      <c r="B64" s="52"/>
      <c r="C64" s="52"/>
      <c r="D64" s="52"/>
      <c r="E64" s="52"/>
      <c r="F64" s="52"/>
      <c r="G64" s="52"/>
      <c r="H64" s="52"/>
      <c r="I64" s="52"/>
      <c r="J64" s="52"/>
      <c r="K64" s="52"/>
      <c r="L64" s="52"/>
      <c r="M64" s="52"/>
      <c r="N64" s="52"/>
      <c r="O64" s="52"/>
      <c r="P64" s="196"/>
    </row>
    <row r="65" spans="1:16" ht="15.75" customHeight="1" x14ac:dyDescent="0.2">
      <c r="A65" s="84"/>
      <c r="B65" s="52"/>
      <c r="C65" s="52"/>
      <c r="D65" s="52"/>
      <c r="E65" s="52"/>
      <c r="F65" s="52"/>
      <c r="G65" s="52"/>
      <c r="H65" s="52"/>
      <c r="I65" s="52"/>
      <c r="J65" s="52"/>
      <c r="K65" s="52"/>
      <c r="L65" s="52"/>
      <c r="M65" s="52"/>
      <c r="N65" s="52"/>
      <c r="O65" s="52"/>
      <c r="P65" s="196"/>
    </row>
    <row r="66" spans="1:16" ht="15.75" customHeight="1" x14ac:dyDescent="0.2">
      <c r="A66" s="84"/>
      <c r="B66" s="52"/>
      <c r="C66" s="52"/>
      <c r="D66" s="52"/>
      <c r="E66" s="52"/>
      <c r="F66" s="52"/>
      <c r="G66" s="52"/>
      <c r="H66" s="52"/>
      <c r="I66" s="52"/>
      <c r="J66" s="52"/>
      <c r="K66" s="52"/>
      <c r="L66" s="52"/>
      <c r="M66" s="52"/>
      <c r="N66" s="52"/>
      <c r="O66" s="52"/>
      <c r="P66" s="196"/>
    </row>
    <row r="67" spans="1:16" ht="15.75" customHeight="1" x14ac:dyDescent="0.2">
      <c r="A67" s="84"/>
      <c r="B67" s="52"/>
      <c r="C67" s="52"/>
      <c r="D67" s="52"/>
      <c r="E67" s="52"/>
      <c r="F67" s="52"/>
      <c r="G67" s="52"/>
      <c r="H67" s="52"/>
      <c r="I67" s="52"/>
      <c r="J67" s="52"/>
      <c r="K67" s="52"/>
      <c r="L67" s="52"/>
      <c r="M67" s="52"/>
      <c r="N67" s="52"/>
      <c r="O67" s="52"/>
      <c r="P67" s="196"/>
    </row>
    <row r="68" spans="1:16" ht="15.75" customHeight="1" x14ac:dyDescent="0.2">
      <c r="A68" s="84"/>
      <c r="B68" s="52"/>
      <c r="C68" s="52"/>
      <c r="D68" s="52"/>
      <c r="E68" s="52"/>
      <c r="F68" s="52"/>
      <c r="G68" s="52"/>
      <c r="H68" s="52"/>
      <c r="I68" s="52"/>
      <c r="J68" s="52"/>
      <c r="K68" s="52"/>
      <c r="L68" s="52"/>
      <c r="M68" s="52"/>
      <c r="N68" s="52"/>
      <c r="O68" s="52"/>
      <c r="P68" s="196"/>
    </row>
    <row r="69" spans="1:16" ht="15.75" customHeight="1" x14ac:dyDescent="0.2">
      <c r="A69" s="84"/>
      <c r="B69" s="52"/>
      <c r="C69" s="52"/>
      <c r="D69" s="52"/>
      <c r="E69" s="52"/>
      <c r="F69" s="52"/>
      <c r="G69" s="52"/>
      <c r="H69" s="52"/>
      <c r="I69" s="52"/>
      <c r="J69" s="52"/>
      <c r="K69" s="52"/>
      <c r="L69" s="52"/>
      <c r="M69" s="52"/>
      <c r="N69" s="52"/>
      <c r="O69" s="52"/>
      <c r="P69" s="196"/>
    </row>
    <row r="70" spans="1:16" ht="15.75" customHeight="1" x14ac:dyDescent="0.2">
      <c r="A70" s="84"/>
      <c r="B70" s="52"/>
      <c r="C70" s="52"/>
      <c r="D70" s="52"/>
      <c r="E70" s="52"/>
      <c r="F70" s="52"/>
      <c r="G70" s="52"/>
      <c r="H70" s="52"/>
      <c r="I70" s="52"/>
      <c r="J70" s="52"/>
      <c r="K70" s="52"/>
      <c r="L70" s="52"/>
      <c r="M70" s="52"/>
      <c r="N70" s="52"/>
      <c r="O70" s="52"/>
      <c r="P70" s="196"/>
    </row>
    <row r="71" spans="1:16" ht="15.75" customHeight="1" x14ac:dyDescent="0.2">
      <c r="A71" s="84"/>
      <c r="B71" s="52"/>
      <c r="C71" s="52"/>
      <c r="D71" s="52"/>
      <c r="E71" s="52"/>
      <c r="F71" s="52"/>
      <c r="G71" s="52"/>
      <c r="H71" s="52"/>
      <c r="I71" s="52"/>
      <c r="J71" s="52"/>
      <c r="K71" s="52"/>
      <c r="L71" s="52"/>
      <c r="M71" s="52"/>
      <c r="N71" s="52"/>
      <c r="O71" s="52"/>
      <c r="P71" s="196"/>
    </row>
    <row r="72" spans="1:16" ht="15.75" customHeight="1" x14ac:dyDescent="0.2">
      <c r="A72" s="84"/>
      <c r="B72" s="52"/>
      <c r="C72" s="52"/>
      <c r="D72" s="52"/>
      <c r="E72" s="52"/>
      <c r="F72" s="52"/>
      <c r="G72" s="52"/>
      <c r="H72" s="52"/>
      <c r="I72" s="52"/>
      <c r="J72" s="52"/>
      <c r="K72" s="52"/>
      <c r="L72" s="52"/>
      <c r="M72" s="52"/>
      <c r="N72" s="52"/>
      <c r="O72" s="52"/>
      <c r="P72" s="196"/>
    </row>
    <row r="73" spans="1:16" ht="15.75" customHeight="1" x14ac:dyDescent="0.2">
      <c r="A73" s="84"/>
      <c r="B73" s="52"/>
      <c r="C73" s="52"/>
      <c r="D73" s="52"/>
      <c r="E73" s="52"/>
      <c r="F73" s="52"/>
      <c r="G73" s="52"/>
      <c r="H73" s="52"/>
      <c r="I73" s="52"/>
      <c r="J73" s="52"/>
      <c r="K73" s="52"/>
      <c r="L73" s="52"/>
      <c r="M73" s="52"/>
      <c r="N73" s="52"/>
      <c r="O73" s="52"/>
      <c r="P73" s="196"/>
    </row>
    <row r="74" spans="1:16" ht="15.75" customHeight="1" x14ac:dyDescent="0.2">
      <c r="A74" s="84"/>
      <c r="B74" s="52"/>
      <c r="C74" s="52"/>
      <c r="D74" s="52"/>
      <c r="E74" s="52"/>
      <c r="F74" s="52"/>
      <c r="G74" s="52"/>
      <c r="H74" s="52"/>
      <c r="I74" s="52"/>
      <c r="J74" s="52"/>
      <c r="K74" s="52"/>
      <c r="L74" s="52"/>
      <c r="M74" s="52"/>
      <c r="N74" s="52"/>
      <c r="O74" s="52"/>
      <c r="P74" s="196"/>
    </row>
    <row r="75" spans="1:16" ht="15.75" customHeight="1" x14ac:dyDescent="0.2">
      <c r="A75" s="84"/>
      <c r="B75" s="52"/>
      <c r="C75" s="52"/>
      <c r="D75" s="52"/>
      <c r="E75" s="52"/>
      <c r="F75" s="52"/>
      <c r="G75" s="52"/>
      <c r="H75" s="52"/>
      <c r="I75" s="52"/>
      <c r="J75" s="52"/>
      <c r="K75" s="52"/>
      <c r="L75" s="52"/>
      <c r="M75" s="52"/>
      <c r="N75" s="52"/>
      <c r="O75" s="52"/>
      <c r="P75" s="196"/>
    </row>
    <row r="76" spans="1:16" ht="15.75" customHeight="1" x14ac:dyDescent="0.2">
      <c r="A76" s="84"/>
      <c r="B76" s="52"/>
      <c r="C76" s="52"/>
      <c r="D76" s="52"/>
      <c r="E76" s="52"/>
      <c r="F76" s="52"/>
      <c r="G76" s="52"/>
      <c r="H76" s="52"/>
      <c r="I76" s="52"/>
      <c r="J76" s="52"/>
      <c r="K76" s="52"/>
      <c r="L76" s="52"/>
      <c r="M76" s="52"/>
      <c r="N76" s="52"/>
      <c r="O76" s="52"/>
      <c r="P76" s="196"/>
    </row>
    <row r="77" spans="1:16" ht="15.75" customHeight="1" x14ac:dyDescent="0.2">
      <c r="A77" s="84"/>
      <c r="B77" s="52"/>
      <c r="C77" s="52"/>
      <c r="D77" s="52"/>
      <c r="E77" s="52"/>
      <c r="F77" s="52"/>
      <c r="G77" s="52"/>
      <c r="H77" s="52"/>
      <c r="I77" s="52"/>
      <c r="J77" s="52"/>
      <c r="K77" s="52"/>
      <c r="L77" s="52"/>
      <c r="M77" s="52"/>
      <c r="N77" s="52"/>
      <c r="O77" s="52"/>
      <c r="P77" s="196"/>
    </row>
    <row r="78" spans="1:16" ht="15.75" customHeight="1" x14ac:dyDescent="0.2">
      <c r="A78" s="84"/>
      <c r="B78" s="52"/>
      <c r="C78" s="52"/>
      <c r="D78" s="52"/>
      <c r="E78" s="52"/>
      <c r="F78" s="52"/>
      <c r="G78" s="52"/>
      <c r="H78" s="52"/>
      <c r="I78" s="52"/>
      <c r="J78" s="52"/>
      <c r="K78" s="52"/>
      <c r="L78" s="52"/>
      <c r="M78" s="52"/>
      <c r="N78" s="52"/>
      <c r="O78" s="52"/>
      <c r="P78" s="196"/>
    </row>
    <row r="79" spans="1:16" ht="15.75" customHeight="1" x14ac:dyDescent="0.2">
      <c r="A79" s="84"/>
      <c r="B79" s="52"/>
      <c r="C79" s="52"/>
      <c r="D79" s="52"/>
      <c r="E79" s="52"/>
      <c r="F79" s="52"/>
      <c r="G79" s="52"/>
      <c r="H79" s="52"/>
      <c r="I79" s="52"/>
      <c r="J79" s="52"/>
      <c r="K79" s="52"/>
      <c r="L79" s="52"/>
      <c r="M79" s="52"/>
      <c r="N79" s="52"/>
      <c r="O79" s="52"/>
      <c r="P79" s="196"/>
    </row>
    <row r="80" spans="1:16" ht="15.75" customHeight="1" x14ac:dyDescent="0.2">
      <c r="A80" s="84"/>
      <c r="B80" s="52"/>
      <c r="C80" s="52"/>
      <c r="D80" s="52"/>
      <c r="E80" s="52"/>
      <c r="F80" s="52"/>
      <c r="G80" s="52"/>
      <c r="H80" s="52"/>
      <c r="I80" s="52"/>
      <c r="J80" s="52"/>
      <c r="K80" s="52"/>
      <c r="L80" s="52"/>
      <c r="M80" s="52"/>
      <c r="N80" s="52"/>
      <c r="O80" s="52"/>
      <c r="P80" s="196"/>
    </row>
    <row r="81" spans="1:16" ht="15.75" customHeight="1" x14ac:dyDescent="0.2">
      <c r="A81" s="84"/>
      <c r="B81" s="52"/>
      <c r="C81" s="52"/>
      <c r="D81" s="52"/>
      <c r="E81" s="52"/>
      <c r="F81" s="52"/>
      <c r="G81" s="52"/>
      <c r="H81" s="52"/>
      <c r="I81" s="52"/>
      <c r="J81" s="52"/>
      <c r="K81" s="52"/>
      <c r="L81" s="52"/>
      <c r="M81" s="52"/>
      <c r="N81" s="52"/>
      <c r="O81" s="52"/>
      <c r="P81" s="196"/>
    </row>
    <row r="82" spans="1:16" ht="15.75" customHeight="1" x14ac:dyDescent="0.2">
      <c r="A82" s="84"/>
      <c r="B82" s="52"/>
      <c r="C82" s="52"/>
      <c r="D82" s="52"/>
      <c r="E82" s="52"/>
      <c r="F82" s="52"/>
      <c r="G82" s="52"/>
      <c r="H82" s="52"/>
      <c r="I82" s="52"/>
      <c r="J82" s="52"/>
      <c r="K82" s="52"/>
      <c r="L82" s="52"/>
      <c r="M82" s="52"/>
      <c r="N82" s="52"/>
      <c r="O82" s="52"/>
      <c r="P82" s="196"/>
    </row>
    <row r="83" spans="1:16" ht="15.75" customHeight="1" x14ac:dyDescent="0.2">
      <c r="A83" s="84"/>
      <c r="B83" s="52"/>
      <c r="C83" s="52"/>
      <c r="D83" s="52"/>
      <c r="E83" s="52"/>
      <c r="F83" s="52"/>
      <c r="G83" s="52"/>
      <c r="H83" s="52"/>
      <c r="I83" s="52"/>
      <c r="J83" s="52"/>
      <c r="K83" s="52"/>
      <c r="L83" s="52"/>
      <c r="M83" s="52"/>
      <c r="N83" s="52"/>
      <c r="O83" s="52"/>
      <c r="P83" s="196"/>
    </row>
    <row r="84" spans="1:16" ht="15.75" customHeight="1" x14ac:dyDescent="0.2">
      <c r="A84" s="84"/>
      <c r="B84" s="52"/>
      <c r="C84" s="52"/>
      <c r="D84" s="52"/>
      <c r="E84" s="52"/>
      <c r="F84" s="52"/>
      <c r="G84" s="52"/>
      <c r="H84" s="52"/>
      <c r="I84" s="52"/>
      <c r="J84" s="52"/>
      <c r="K84" s="52"/>
      <c r="L84" s="52"/>
      <c r="M84" s="52"/>
      <c r="N84" s="52"/>
      <c r="O84" s="52"/>
      <c r="P84" s="196"/>
    </row>
    <row r="85" spans="1:16" ht="15.75" customHeight="1" x14ac:dyDescent="0.2">
      <c r="A85" s="84"/>
      <c r="B85" s="52"/>
      <c r="C85" s="52"/>
      <c r="D85" s="52"/>
      <c r="E85" s="52"/>
      <c r="F85" s="52"/>
      <c r="G85" s="52"/>
      <c r="H85" s="52"/>
      <c r="I85" s="52"/>
      <c r="J85" s="52"/>
      <c r="K85" s="52"/>
      <c r="L85" s="52"/>
      <c r="M85" s="52"/>
      <c r="N85" s="52"/>
      <c r="O85" s="52"/>
      <c r="P85" s="196"/>
    </row>
    <row r="86" spans="1:16" ht="15.75" customHeight="1" x14ac:dyDescent="0.2">
      <c r="A86" s="84"/>
      <c r="B86" s="52"/>
      <c r="C86" s="52"/>
      <c r="D86" s="52"/>
      <c r="E86" s="52"/>
      <c r="F86" s="52"/>
      <c r="G86" s="52"/>
      <c r="H86" s="52"/>
      <c r="I86" s="52"/>
      <c r="J86" s="52"/>
      <c r="K86" s="52"/>
      <c r="L86" s="52"/>
      <c r="M86" s="52"/>
      <c r="N86" s="52"/>
      <c r="O86" s="52"/>
      <c r="P86" s="196"/>
    </row>
    <row r="87" spans="1:16" ht="15.75" customHeight="1" x14ac:dyDescent="0.2">
      <c r="A87" s="84"/>
      <c r="B87" s="52"/>
      <c r="C87" s="52"/>
      <c r="D87" s="52"/>
      <c r="E87" s="52"/>
      <c r="F87" s="52"/>
      <c r="G87" s="52"/>
      <c r="H87" s="52"/>
      <c r="I87" s="52"/>
      <c r="J87" s="52"/>
      <c r="K87" s="52"/>
      <c r="L87" s="52"/>
      <c r="M87" s="52"/>
      <c r="N87" s="52"/>
      <c r="O87" s="52"/>
      <c r="P87" s="196"/>
    </row>
    <row r="88" spans="1:16" ht="15.75" customHeight="1" x14ac:dyDescent="0.2">
      <c r="A88" s="84"/>
      <c r="B88" s="52"/>
      <c r="C88" s="52"/>
      <c r="D88" s="52"/>
      <c r="E88" s="52"/>
      <c r="F88" s="52"/>
      <c r="G88" s="52"/>
      <c r="H88" s="52"/>
      <c r="I88" s="52"/>
      <c r="J88" s="52"/>
      <c r="K88" s="52"/>
      <c r="L88" s="52"/>
      <c r="M88" s="52"/>
      <c r="N88" s="52"/>
      <c r="O88" s="52"/>
      <c r="P88" s="196"/>
    </row>
    <row r="89" spans="1:16" ht="15.75" customHeight="1" x14ac:dyDescent="0.2">
      <c r="A89" s="84"/>
      <c r="B89" s="52"/>
      <c r="C89" s="52"/>
      <c r="D89" s="52"/>
      <c r="E89" s="52"/>
      <c r="F89" s="52"/>
      <c r="G89" s="52"/>
      <c r="H89" s="52"/>
      <c r="I89" s="52"/>
      <c r="J89" s="52"/>
      <c r="K89" s="52"/>
      <c r="L89" s="52"/>
      <c r="M89" s="52"/>
      <c r="N89" s="52"/>
      <c r="O89" s="52"/>
      <c r="P89" s="196"/>
    </row>
    <row r="90" spans="1:16" ht="15.75" customHeight="1" x14ac:dyDescent="0.2">
      <c r="A90" s="84"/>
      <c r="B90" s="52"/>
      <c r="C90" s="52"/>
      <c r="D90" s="52"/>
      <c r="E90" s="52"/>
      <c r="F90" s="52"/>
      <c r="G90" s="52"/>
      <c r="H90" s="52"/>
      <c r="I90" s="52"/>
      <c r="J90" s="52"/>
      <c r="K90" s="52"/>
      <c r="L90" s="52"/>
      <c r="M90" s="52"/>
      <c r="N90" s="52"/>
      <c r="O90" s="52"/>
      <c r="P90" s="196"/>
    </row>
    <row r="91" spans="1:16" ht="15.75" customHeight="1" x14ac:dyDescent="0.2">
      <c r="A91" s="84"/>
      <c r="B91" s="52"/>
      <c r="C91" s="52"/>
      <c r="D91" s="52"/>
      <c r="E91" s="52"/>
      <c r="F91" s="52"/>
      <c r="G91" s="52"/>
      <c r="H91" s="52"/>
      <c r="I91" s="52"/>
      <c r="J91" s="52"/>
      <c r="K91" s="52"/>
      <c r="L91" s="52"/>
      <c r="M91" s="52"/>
      <c r="N91" s="52"/>
      <c r="O91" s="52"/>
      <c r="P91" s="196"/>
    </row>
    <row r="92" spans="1:16" ht="15.75" customHeight="1" x14ac:dyDescent="0.2">
      <c r="A92" s="84"/>
      <c r="B92" s="52"/>
      <c r="C92" s="52"/>
      <c r="D92" s="52"/>
      <c r="E92" s="52"/>
      <c r="F92" s="52"/>
      <c r="G92" s="52"/>
      <c r="H92" s="52"/>
      <c r="I92" s="52"/>
      <c r="J92" s="52"/>
      <c r="K92" s="52"/>
      <c r="L92" s="52"/>
      <c r="M92" s="52"/>
      <c r="N92" s="52"/>
      <c r="O92" s="52"/>
      <c r="P92" s="196"/>
    </row>
    <row r="93" spans="1:16" ht="15.75" customHeight="1" x14ac:dyDescent="0.2">
      <c r="A93" s="84"/>
      <c r="B93" s="52"/>
      <c r="C93" s="52"/>
      <c r="D93" s="52"/>
      <c r="E93" s="52"/>
      <c r="F93" s="52"/>
      <c r="G93" s="52"/>
      <c r="H93" s="52"/>
      <c r="I93" s="52"/>
      <c r="J93" s="52"/>
      <c r="K93" s="52"/>
      <c r="L93" s="52"/>
      <c r="M93" s="52"/>
      <c r="N93" s="52"/>
      <c r="O93" s="52"/>
      <c r="P93" s="196"/>
    </row>
    <row r="94" spans="1:16" ht="15.75" customHeight="1" x14ac:dyDescent="0.2">
      <c r="A94" s="84"/>
      <c r="B94" s="52"/>
      <c r="C94" s="52"/>
      <c r="D94" s="52"/>
      <c r="E94" s="52"/>
      <c r="F94" s="52"/>
      <c r="G94" s="52"/>
      <c r="H94" s="52"/>
      <c r="I94" s="52"/>
      <c r="J94" s="52"/>
      <c r="K94" s="52"/>
      <c r="L94" s="52"/>
      <c r="M94" s="52"/>
      <c r="N94" s="52"/>
      <c r="O94" s="52"/>
      <c r="P94" s="196"/>
    </row>
    <row r="95" spans="1:16" ht="15.75" customHeight="1" x14ac:dyDescent="0.2">
      <c r="A95" s="84"/>
      <c r="B95" s="52"/>
      <c r="C95" s="52"/>
      <c r="D95" s="52"/>
      <c r="E95" s="52"/>
      <c r="F95" s="52"/>
      <c r="G95" s="52"/>
      <c r="H95" s="52"/>
      <c r="I95" s="52"/>
      <c r="J95" s="52"/>
      <c r="K95" s="52"/>
      <c r="L95" s="52"/>
      <c r="M95" s="52"/>
      <c r="N95" s="52"/>
      <c r="O95" s="52"/>
      <c r="P95" s="196"/>
    </row>
    <row r="96" spans="1:16" ht="15.75" customHeight="1" x14ac:dyDescent="0.2">
      <c r="A96" s="84"/>
      <c r="B96" s="52"/>
      <c r="C96" s="52"/>
      <c r="D96" s="52"/>
      <c r="E96" s="52"/>
      <c r="F96" s="52"/>
      <c r="G96" s="52"/>
      <c r="H96" s="52"/>
      <c r="I96" s="52"/>
      <c r="J96" s="52"/>
      <c r="K96" s="52"/>
      <c r="L96" s="52"/>
      <c r="M96" s="52"/>
      <c r="N96" s="52"/>
      <c r="O96" s="52"/>
      <c r="P96" s="196"/>
    </row>
    <row r="97" spans="1:16" ht="15.75" customHeight="1" x14ac:dyDescent="0.2">
      <c r="A97" s="84"/>
      <c r="B97" s="52"/>
      <c r="C97" s="52"/>
      <c r="D97" s="52"/>
      <c r="E97" s="52"/>
      <c r="F97" s="52"/>
      <c r="G97" s="52"/>
      <c r="H97" s="52"/>
      <c r="I97" s="52"/>
      <c r="J97" s="52"/>
      <c r="K97" s="52"/>
      <c r="L97" s="52"/>
      <c r="M97" s="52"/>
      <c r="N97" s="52"/>
      <c r="O97" s="52"/>
      <c r="P97" s="196"/>
    </row>
    <row r="98" spans="1:16" ht="15.75" customHeight="1" x14ac:dyDescent="0.2">
      <c r="A98" s="84"/>
      <c r="B98" s="52"/>
      <c r="C98" s="52"/>
      <c r="D98" s="52"/>
      <c r="E98" s="52"/>
      <c r="F98" s="52"/>
      <c r="G98" s="52"/>
      <c r="H98" s="52"/>
      <c r="I98" s="52"/>
      <c r="J98" s="52"/>
      <c r="K98" s="52"/>
      <c r="L98" s="52"/>
      <c r="M98" s="52"/>
      <c r="N98" s="52"/>
      <c r="O98" s="52"/>
      <c r="P98" s="196"/>
    </row>
    <row r="99" spans="1:16" ht="15.75" customHeight="1" x14ac:dyDescent="0.2">
      <c r="A99" s="84"/>
      <c r="B99" s="52"/>
      <c r="C99" s="52"/>
      <c r="D99" s="52"/>
      <c r="E99" s="52"/>
      <c r="F99" s="52"/>
      <c r="G99" s="52"/>
      <c r="H99" s="52"/>
      <c r="I99" s="52"/>
      <c r="J99" s="52"/>
      <c r="K99" s="52"/>
      <c r="L99" s="52"/>
      <c r="M99" s="52"/>
      <c r="N99" s="52"/>
      <c r="O99" s="52"/>
      <c r="P99" s="196"/>
    </row>
    <row r="100" spans="1:16" ht="15.75" customHeight="1" x14ac:dyDescent="0.2">
      <c r="A100" s="84"/>
      <c r="B100" s="52"/>
      <c r="C100" s="52"/>
      <c r="D100" s="52"/>
      <c r="E100" s="52"/>
      <c r="F100" s="52"/>
      <c r="G100" s="52"/>
      <c r="H100" s="52"/>
      <c r="I100" s="52"/>
      <c r="J100" s="52"/>
      <c r="K100" s="52"/>
      <c r="L100" s="52"/>
      <c r="M100" s="52"/>
      <c r="N100" s="52"/>
      <c r="O100" s="52"/>
      <c r="P100" s="196"/>
    </row>
    <row r="101" spans="1:16" ht="15.75" customHeight="1" x14ac:dyDescent="0.2">
      <c r="A101" s="84"/>
      <c r="B101" s="52"/>
      <c r="C101" s="52"/>
      <c r="D101" s="52"/>
      <c r="E101" s="52"/>
      <c r="F101" s="52"/>
      <c r="G101" s="52"/>
      <c r="H101" s="52"/>
      <c r="I101" s="52"/>
      <c r="J101" s="52"/>
      <c r="K101" s="52"/>
      <c r="L101" s="52"/>
      <c r="M101" s="52"/>
      <c r="N101" s="52"/>
      <c r="O101" s="52"/>
      <c r="P101" s="196"/>
    </row>
    <row r="102" spans="1:16" ht="15.75" customHeight="1" x14ac:dyDescent="0.2">
      <c r="A102" s="84"/>
      <c r="B102" s="52"/>
      <c r="C102" s="52"/>
      <c r="D102" s="52"/>
      <c r="E102" s="52"/>
      <c r="F102" s="52"/>
      <c r="G102" s="52"/>
      <c r="H102" s="52"/>
      <c r="I102" s="52"/>
      <c r="J102" s="52"/>
      <c r="K102" s="52"/>
      <c r="L102" s="52"/>
      <c r="M102" s="52"/>
      <c r="N102" s="52"/>
      <c r="O102" s="52"/>
      <c r="P102" s="196"/>
    </row>
    <row r="103" spans="1:16" ht="15.75" customHeight="1" x14ac:dyDescent="0.2">
      <c r="A103" s="84"/>
      <c r="B103" s="52"/>
      <c r="C103" s="52"/>
      <c r="D103" s="52"/>
      <c r="E103" s="52"/>
      <c r="F103" s="52"/>
      <c r="G103" s="52"/>
      <c r="H103" s="52"/>
      <c r="I103" s="52"/>
      <c r="J103" s="52"/>
      <c r="K103" s="52"/>
      <c r="L103" s="52"/>
      <c r="M103" s="52"/>
      <c r="N103" s="52"/>
      <c r="O103" s="52"/>
      <c r="P103" s="196"/>
    </row>
    <row r="104" spans="1:16" ht="15.75" customHeight="1" x14ac:dyDescent="0.2">
      <c r="A104" s="84"/>
      <c r="B104" s="52"/>
      <c r="C104" s="52"/>
      <c r="D104" s="52"/>
      <c r="E104" s="52"/>
      <c r="F104" s="52"/>
      <c r="G104" s="52"/>
      <c r="H104" s="52"/>
      <c r="I104" s="52"/>
      <c r="J104" s="52"/>
      <c r="K104" s="52"/>
      <c r="L104" s="52"/>
      <c r="M104" s="52"/>
      <c r="N104" s="52"/>
      <c r="O104" s="52"/>
      <c r="P104" s="196"/>
    </row>
    <row r="105" spans="1:16" ht="15.75" customHeight="1" x14ac:dyDescent="0.2">
      <c r="A105" s="84"/>
      <c r="B105" s="52"/>
      <c r="C105" s="52"/>
      <c r="D105" s="52"/>
      <c r="E105" s="52"/>
      <c r="F105" s="52"/>
      <c r="G105" s="52"/>
      <c r="H105" s="52"/>
      <c r="I105" s="52"/>
      <c r="J105" s="52"/>
      <c r="K105" s="52"/>
      <c r="L105" s="52"/>
      <c r="M105" s="52"/>
      <c r="N105" s="52"/>
      <c r="O105" s="52"/>
      <c r="P105" s="196"/>
    </row>
    <row r="106" spans="1:16" ht="15.75" customHeight="1" x14ac:dyDescent="0.2">
      <c r="A106" s="84"/>
      <c r="B106" s="52"/>
      <c r="C106" s="52"/>
      <c r="D106" s="52"/>
      <c r="E106" s="52"/>
      <c r="F106" s="52"/>
      <c r="G106" s="52"/>
      <c r="H106" s="52"/>
      <c r="I106" s="52"/>
      <c r="J106" s="52"/>
      <c r="K106" s="52"/>
      <c r="L106" s="52"/>
      <c r="M106" s="52"/>
      <c r="N106" s="52"/>
      <c r="O106" s="52"/>
      <c r="P106" s="196"/>
    </row>
    <row r="107" spans="1:16" ht="15.75" customHeight="1" x14ac:dyDescent="0.2">
      <c r="A107" s="84"/>
      <c r="B107" s="52"/>
      <c r="C107" s="52"/>
      <c r="D107" s="52"/>
      <c r="E107" s="52"/>
      <c r="F107" s="52"/>
      <c r="G107" s="52"/>
      <c r="H107" s="52"/>
      <c r="I107" s="52"/>
      <c r="J107" s="52"/>
      <c r="K107" s="52"/>
      <c r="L107" s="52"/>
      <c r="M107" s="52"/>
      <c r="N107" s="52"/>
      <c r="O107" s="52"/>
      <c r="P107" s="196"/>
    </row>
    <row r="108" spans="1:16" ht="15.75" customHeight="1" x14ac:dyDescent="0.2">
      <c r="A108" s="84"/>
      <c r="B108" s="52"/>
      <c r="C108" s="52"/>
      <c r="D108" s="52"/>
      <c r="E108" s="52"/>
      <c r="F108" s="52"/>
      <c r="G108" s="52"/>
      <c r="H108" s="52"/>
      <c r="I108" s="52"/>
      <c r="J108" s="52"/>
      <c r="K108" s="52"/>
      <c r="L108" s="52"/>
      <c r="M108" s="52"/>
      <c r="N108" s="52"/>
      <c r="O108" s="52"/>
      <c r="P108" s="196"/>
    </row>
    <row r="109" spans="1:16" ht="15.75" customHeight="1" x14ac:dyDescent="0.2">
      <c r="A109" s="84"/>
      <c r="B109" s="52"/>
      <c r="C109" s="52"/>
      <c r="D109" s="52"/>
      <c r="E109" s="52"/>
      <c r="F109" s="52"/>
      <c r="G109" s="52"/>
      <c r="H109" s="52"/>
      <c r="I109" s="52"/>
      <c r="J109" s="52"/>
      <c r="K109" s="52"/>
      <c r="L109" s="52"/>
      <c r="M109" s="52"/>
      <c r="N109" s="52"/>
      <c r="O109" s="52"/>
      <c r="P109" s="196"/>
    </row>
    <row r="110" spans="1:16" ht="15.75" customHeight="1" x14ac:dyDescent="0.2">
      <c r="A110" s="84"/>
      <c r="B110" s="52"/>
      <c r="C110" s="52"/>
      <c r="D110" s="52"/>
      <c r="E110" s="52"/>
      <c r="F110" s="52"/>
      <c r="G110" s="52"/>
      <c r="H110" s="52"/>
      <c r="I110" s="52"/>
      <c r="J110" s="52"/>
      <c r="K110" s="52"/>
      <c r="L110" s="52"/>
      <c r="M110" s="52"/>
      <c r="N110" s="52"/>
      <c r="O110" s="52"/>
      <c r="P110" s="196"/>
    </row>
    <row r="111" spans="1:16" ht="15.75" customHeight="1" x14ac:dyDescent="0.2">
      <c r="A111" s="84"/>
      <c r="B111" s="52"/>
      <c r="C111" s="52"/>
      <c r="D111" s="52"/>
      <c r="E111" s="52"/>
      <c r="F111" s="52"/>
      <c r="G111" s="52"/>
      <c r="H111" s="52"/>
      <c r="I111" s="52"/>
      <c r="J111" s="52"/>
      <c r="K111" s="52"/>
      <c r="L111" s="52"/>
      <c r="M111" s="52"/>
      <c r="N111" s="52"/>
      <c r="O111" s="52"/>
      <c r="P111" s="196"/>
    </row>
    <row r="112" spans="1:16" ht="15.75" customHeight="1" x14ac:dyDescent="0.2">
      <c r="A112" s="84"/>
      <c r="B112" s="52"/>
      <c r="C112" s="52"/>
      <c r="D112" s="52"/>
      <c r="E112" s="52"/>
      <c r="F112" s="52"/>
      <c r="G112" s="52"/>
      <c r="H112" s="52"/>
      <c r="I112" s="52"/>
      <c r="J112" s="52"/>
      <c r="K112" s="52"/>
      <c r="L112" s="52"/>
      <c r="M112" s="52"/>
      <c r="N112" s="52"/>
      <c r="O112" s="52"/>
      <c r="P112" s="196"/>
    </row>
    <row r="113" spans="1:16" ht="15.75" customHeight="1" x14ac:dyDescent="0.2">
      <c r="A113" s="84"/>
      <c r="B113" s="52"/>
      <c r="C113" s="52"/>
      <c r="D113" s="52"/>
      <c r="E113" s="52"/>
      <c r="F113" s="52"/>
      <c r="G113" s="52"/>
      <c r="H113" s="52"/>
      <c r="I113" s="52"/>
      <c r="J113" s="52"/>
      <c r="K113" s="52"/>
      <c r="L113" s="52"/>
      <c r="M113" s="52"/>
      <c r="N113" s="52"/>
      <c r="O113" s="52"/>
      <c r="P113" s="196"/>
    </row>
    <row r="114" spans="1:16" ht="15.75" customHeight="1" x14ac:dyDescent="0.2">
      <c r="A114" s="84"/>
      <c r="B114" s="52"/>
      <c r="C114" s="52"/>
      <c r="D114" s="52"/>
      <c r="E114" s="52"/>
      <c r="F114" s="52"/>
      <c r="G114" s="52"/>
      <c r="H114" s="52"/>
      <c r="I114" s="52"/>
      <c r="J114" s="52"/>
      <c r="K114" s="52"/>
      <c r="L114" s="52"/>
      <c r="M114" s="52"/>
      <c r="N114" s="52"/>
      <c r="O114" s="52"/>
      <c r="P114" s="196"/>
    </row>
    <row r="115" spans="1:16" ht="15.75" customHeight="1" x14ac:dyDescent="0.2">
      <c r="A115" s="84"/>
      <c r="B115" s="52"/>
      <c r="C115" s="52"/>
      <c r="D115" s="52"/>
      <c r="E115" s="52"/>
      <c r="F115" s="52"/>
      <c r="G115" s="52"/>
      <c r="H115" s="52"/>
      <c r="I115" s="52"/>
      <c r="J115" s="52"/>
      <c r="K115" s="52"/>
      <c r="L115" s="52"/>
      <c r="M115" s="52"/>
      <c r="N115" s="52"/>
      <c r="O115" s="52"/>
      <c r="P115" s="196"/>
    </row>
    <row r="116" spans="1:16" ht="15.75" customHeight="1" x14ac:dyDescent="0.2">
      <c r="A116" s="84"/>
      <c r="B116" s="52"/>
      <c r="C116" s="52"/>
      <c r="D116" s="52"/>
      <c r="E116" s="52"/>
      <c r="F116" s="52"/>
      <c r="G116" s="52"/>
      <c r="H116" s="52"/>
      <c r="I116" s="52"/>
      <c r="J116" s="52"/>
      <c r="K116" s="52"/>
      <c r="L116" s="52"/>
      <c r="M116" s="52"/>
      <c r="N116" s="52"/>
      <c r="O116" s="52"/>
      <c r="P116" s="196"/>
    </row>
    <row r="117" spans="1:16" ht="15.75" customHeight="1" x14ac:dyDescent="0.2">
      <c r="A117" s="84"/>
      <c r="B117" s="52"/>
      <c r="C117" s="52"/>
      <c r="D117" s="52"/>
      <c r="E117" s="52"/>
      <c r="F117" s="52"/>
      <c r="G117" s="52"/>
      <c r="H117" s="52"/>
      <c r="I117" s="52"/>
      <c r="J117" s="52"/>
      <c r="K117" s="52"/>
      <c r="L117" s="52"/>
      <c r="M117" s="52"/>
      <c r="N117" s="52"/>
      <c r="O117" s="52"/>
      <c r="P117" s="196"/>
    </row>
    <row r="118" spans="1:16" ht="15.75" customHeight="1" x14ac:dyDescent="0.2">
      <c r="A118" s="84"/>
      <c r="B118" s="52"/>
      <c r="C118" s="52"/>
      <c r="D118" s="52"/>
      <c r="E118" s="52"/>
      <c r="F118" s="52"/>
      <c r="G118" s="52"/>
      <c r="H118" s="52"/>
      <c r="I118" s="52"/>
      <c r="J118" s="52"/>
      <c r="K118" s="52"/>
      <c r="L118" s="52"/>
      <c r="M118" s="52"/>
      <c r="N118" s="52"/>
      <c r="O118" s="52"/>
      <c r="P118" s="196"/>
    </row>
    <row r="119" spans="1:16" ht="15.75" customHeight="1" x14ac:dyDescent="0.2">
      <c r="A119" s="84"/>
      <c r="B119" s="52"/>
      <c r="C119" s="52"/>
      <c r="D119" s="52"/>
      <c r="E119" s="52"/>
      <c r="F119" s="52"/>
      <c r="G119" s="52"/>
      <c r="H119" s="52"/>
      <c r="I119" s="52"/>
      <c r="J119" s="52"/>
      <c r="K119" s="52"/>
      <c r="L119" s="52"/>
      <c r="M119" s="52"/>
      <c r="N119" s="52"/>
      <c r="O119" s="52"/>
      <c r="P119" s="196"/>
    </row>
    <row r="120" spans="1:16" ht="15.75" customHeight="1" x14ac:dyDescent="0.2">
      <c r="A120" s="84"/>
      <c r="B120" s="52"/>
      <c r="C120" s="52"/>
      <c r="D120" s="52"/>
      <c r="E120" s="52"/>
      <c r="F120" s="52"/>
      <c r="G120" s="52"/>
      <c r="H120" s="52"/>
      <c r="I120" s="52"/>
      <c r="J120" s="52"/>
      <c r="K120" s="52"/>
      <c r="L120" s="52"/>
      <c r="M120" s="52"/>
      <c r="N120" s="52"/>
      <c r="O120" s="52"/>
      <c r="P120" s="196"/>
    </row>
    <row r="121" spans="1:16" ht="15.75" customHeight="1" x14ac:dyDescent="0.2">
      <c r="A121" s="84"/>
      <c r="B121" s="52"/>
      <c r="C121" s="52"/>
      <c r="D121" s="52"/>
      <c r="E121" s="52"/>
      <c r="F121" s="52"/>
      <c r="G121" s="52"/>
      <c r="H121" s="52"/>
      <c r="I121" s="52"/>
      <c r="J121" s="52"/>
      <c r="K121" s="52"/>
      <c r="L121" s="52"/>
      <c r="M121" s="52"/>
      <c r="N121" s="52"/>
      <c r="O121" s="52"/>
      <c r="P121" s="196"/>
    </row>
    <row r="122" spans="1:16" ht="15.75" customHeight="1" x14ac:dyDescent="0.2">
      <c r="A122" s="84"/>
      <c r="B122" s="52"/>
      <c r="C122" s="52"/>
      <c r="D122" s="52"/>
      <c r="E122" s="52"/>
      <c r="F122" s="52"/>
      <c r="G122" s="52"/>
      <c r="H122" s="52"/>
      <c r="I122" s="52"/>
      <c r="J122" s="52"/>
      <c r="K122" s="52"/>
      <c r="L122" s="52"/>
      <c r="M122" s="52"/>
      <c r="N122" s="52"/>
      <c r="O122" s="52"/>
      <c r="P122" s="196"/>
    </row>
    <row r="123" spans="1:16" ht="15.75" customHeight="1" x14ac:dyDescent="0.2">
      <c r="A123" s="84"/>
      <c r="B123" s="52"/>
      <c r="C123" s="52"/>
      <c r="D123" s="52"/>
      <c r="E123" s="52"/>
      <c r="F123" s="52"/>
      <c r="G123" s="52"/>
      <c r="H123" s="52"/>
      <c r="I123" s="52"/>
      <c r="J123" s="52"/>
      <c r="K123" s="52"/>
      <c r="L123" s="52"/>
      <c r="M123" s="52"/>
      <c r="N123" s="52"/>
      <c r="O123" s="52"/>
      <c r="P123" s="196"/>
    </row>
    <row r="124" spans="1:16" ht="15.75" customHeight="1" x14ac:dyDescent="0.2">
      <c r="A124" s="84"/>
      <c r="B124" s="52"/>
      <c r="C124" s="52"/>
      <c r="D124" s="52"/>
      <c r="E124" s="52"/>
      <c r="F124" s="52"/>
      <c r="G124" s="52"/>
      <c r="H124" s="52"/>
      <c r="I124" s="52"/>
      <c r="J124" s="52"/>
      <c r="K124" s="52"/>
      <c r="L124" s="52"/>
      <c r="M124" s="52"/>
      <c r="N124" s="52"/>
      <c r="O124" s="52"/>
      <c r="P124" s="196"/>
    </row>
    <row r="125" spans="1:16" ht="15.75" customHeight="1" x14ac:dyDescent="0.2">
      <c r="A125" s="84"/>
      <c r="B125" s="52"/>
      <c r="C125" s="52"/>
      <c r="D125" s="52"/>
      <c r="E125" s="52"/>
      <c r="F125" s="52"/>
      <c r="G125" s="52"/>
      <c r="H125" s="52"/>
      <c r="I125" s="52"/>
      <c r="J125" s="52"/>
      <c r="K125" s="52"/>
      <c r="L125" s="52"/>
      <c r="M125" s="52"/>
      <c r="N125" s="52"/>
      <c r="O125" s="52"/>
      <c r="P125" s="196"/>
    </row>
    <row r="126" spans="1:16" ht="15.75" customHeight="1" x14ac:dyDescent="0.2">
      <c r="A126" s="84"/>
      <c r="B126" s="52"/>
      <c r="C126" s="52"/>
      <c r="D126" s="52"/>
      <c r="E126" s="52"/>
      <c r="F126" s="52"/>
      <c r="G126" s="52"/>
      <c r="H126" s="52"/>
      <c r="I126" s="52"/>
      <c r="J126" s="52"/>
      <c r="K126" s="52"/>
      <c r="L126" s="52"/>
      <c r="M126" s="52"/>
      <c r="N126" s="52"/>
      <c r="O126" s="52"/>
      <c r="P126" s="196"/>
    </row>
    <row r="127" spans="1:16" ht="15.75" customHeight="1" x14ac:dyDescent="0.2">
      <c r="A127" s="84"/>
      <c r="B127" s="52"/>
      <c r="C127" s="52"/>
      <c r="D127" s="52"/>
      <c r="E127" s="52"/>
      <c r="F127" s="52"/>
      <c r="G127" s="52"/>
      <c r="H127" s="52"/>
      <c r="I127" s="52"/>
      <c r="J127" s="52"/>
      <c r="K127" s="52"/>
      <c r="L127" s="52"/>
      <c r="M127" s="52"/>
      <c r="N127" s="52"/>
      <c r="O127" s="52"/>
      <c r="P127" s="196"/>
    </row>
    <row r="128" spans="1:16" ht="15.75" customHeight="1" x14ac:dyDescent="0.2">
      <c r="A128" s="84"/>
      <c r="B128" s="52"/>
      <c r="C128" s="52"/>
      <c r="D128" s="52"/>
      <c r="E128" s="52"/>
      <c r="F128" s="52"/>
      <c r="G128" s="52"/>
      <c r="H128" s="52"/>
      <c r="I128" s="52"/>
      <c r="J128" s="52"/>
      <c r="K128" s="52"/>
      <c r="L128" s="52"/>
      <c r="M128" s="52"/>
      <c r="N128" s="52"/>
      <c r="O128" s="52"/>
      <c r="P128" s="196"/>
    </row>
    <row r="129" spans="1:16" ht="15.75" customHeight="1" x14ac:dyDescent="0.2">
      <c r="A129" s="84"/>
      <c r="B129" s="52"/>
      <c r="C129" s="52"/>
      <c r="D129" s="52"/>
      <c r="E129" s="52"/>
      <c r="F129" s="52"/>
      <c r="G129" s="52"/>
      <c r="H129" s="52"/>
      <c r="I129" s="52"/>
      <c r="J129" s="52"/>
      <c r="K129" s="52"/>
      <c r="L129" s="52"/>
      <c r="M129" s="52"/>
      <c r="N129" s="52"/>
      <c r="O129" s="52"/>
      <c r="P129" s="196"/>
    </row>
    <row r="130" spans="1:16" ht="15.75" customHeight="1" x14ac:dyDescent="0.2">
      <c r="A130" s="84"/>
      <c r="B130" s="52"/>
      <c r="C130" s="52"/>
      <c r="D130" s="52"/>
      <c r="E130" s="52"/>
      <c r="F130" s="52"/>
      <c r="G130" s="52"/>
      <c r="H130" s="52"/>
      <c r="I130" s="52"/>
      <c r="J130" s="52"/>
      <c r="K130" s="52"/>
      <c r="L130" s="52"/>
      <c r="M130" s="52"/>
      <c r="N130" s="52"/>
      <c r="O130" s="52"/>
      <c r="P130" s="196"/>
    </row>
    <row r="131" spans="1:16" ht="15.75" customHeight="1" x14ac:dyDescent="0.2">
      <c r="A131" s="84"/>
      <c r="B131" s="52"/>
      <c r="C131" s="52"/>
      <c r="D131" s="52"/>
      <c r="E131" s="52"/>
      <c r="F131" s="52"/>
      <c r="G131" s="52"/>
      <c r="H131" s="52"/>
      <c r="I131" s="52"/>
      <c r="J131" s="52"/>
      <c r="K131" s="52"/>
      <c r="L131" s="52"/>
      <c r="M131" s="52"/>
      <c r="N131" s="52"/>
      <c r="O131" s="52"/>
      <c r="P131" s="196"/>
    </row>
    <row r="132" spans="1:16" ht="15.75" customHeight="1" x14ac:dyDescent="0.2">
      <c r="A132" s="84"/>
      <c r="B132" s="52"/>
      <c r="C132" s="52"/>
      <c r="D132" s="52"/>
      <c r="E132" s="52"/>
      <c r="F132" s="52"/>
      <c r="G132" s="52"/>
      <c r="H132" s="52"/>
      <c r="I132" s="52"/>
      <c r="J132" s="52"/>
      <c r="K132" s="52"/>
      <c r="L132" s="52"/>
      <c r="M132" s="52"/>
      <c r="N132" s="52"/>
      <c r="O132" s="52"/>
      <c r="P132" s="196"/>
    </row>
    <row r="133" spans="1:16" ht="15.75" customHeight="1" x14ac:dyDescent="0.2">
      <c r="A133" s="84"/>
      <c r="B133" s="52"/>
      <c r="C133" s="52"/>
      <c r="D133" s="52"/>
      <c r="E133" s="52"/>
      <c r="F133" s="52"/>
      <c r="G133" s="52"/>
      <c r="H133" s="52"/>
      <c r="I133" s="52"/>
      <c r="J133" s="52"/>
      <c r="K133" s="52"/>
      <c r="L133" s="52"/>
      <c r="M133" s="52"/>
      <c r="N133" s="52"/>
      <c r="O133" s="52"/>
      <c r="P133" s="196"/>
    </row>
    <row r="134" spans="1:16" ht="15.75" customHeight="1" x14ac:dyDescent="0.2">
      <c r="A134" s="84"/>
      <c r="B134" s="52"/>
      <c r="C134" s="52"/>
      <c r="D134" s="52"/>
      <c r="E134" s="52"/>
      <c r="F134" s="52"/>
      <c r="G134" s="52"/>
      <c r="H134" s="52"/>
      <c r="I134" s="52"/>
      <c r="J134" s="52"/>
      <c r="K134" s="52"/>
      <c r="L134" s="52"/>
      <c r="M134" s="52"/>
      <c r="N134" s="52"/>
      <c r="O134" s="52"/>
      <c r="P134" s="196"/>
    </row>
    <row r="135" spans="1:16" ht="15.75" customHeight="1" x14ac:dyDescent="0.2">
      <c r="A135" s="84"/>
      <c r="B135" s="52"/>
      <c r="C135" s="52"/>
      <c r="D135" s="52"/>
      <c r="E135" s="52"/>
      <c r="F135" s="52"/>
      <c r="G135" s="52"/>
      <c r="H135" s="52"/>
      <c r="I135" s="52"/>
      <c r="J135" s="52"/>
      <c r="K135" s="52"/>
      <c r="L135" s="52"/>
      <c r="M135" s="52"/>
      <c r="N135" s="52"/>
      <c r="O135" s="52"/>
      <c r="P135" s="196"/>
    </row>
    <row r="136" spans="1:16" ht="15.75" customHeight="1" x14ac:dyDescent="0.2">
      <c r="A136" s="84"/>
      <c r="B136" s="52"/>
      <c r="C136" s="52"/>
      <c r="D136" s="52"/>
      <c r="E136" s="52"/>
      <c r="F136" s="52"/>
      <c r="G136" s="52"/>
      <c r="H136" s="52"/>
      <c r="I136" s="52"/>
      <c r="J136" s="52"/>
      <c r="K136" s="52"/>
      <c r="L136" s="52"/>
      <c r="M136" s="52"/>
      <c r="N136" s="52"/>
      <c r="O136" s="52"/>
      <c r="P136" s="196"/>
    </row>
    <row r="137" spans="1:16" ht="15.75" customHeight="1" x14ac:dyDescent="0.2">
      <c r="A137" s="84"/>
      <c r="B137" s="52"/>
      <c r="C137" s="52"/>
      <c r="D137" s="52"/>
      <c r="E137" s="52"/>
      <c r="F137" s="52"/>
      <c r="G137" s="52"/>
      <c r="H137" s="52"/>
      <c r="I137" s="52"/>
      <c r="J137" s="52"/>
      <c r="K137" s="52"/>
      <c r="L137" s="52"/>
      <c r="M137" s="52"/>
      <c r="N137" s="52"/>
      <c r="O137" s="52"/>
      <c r="P137" s="196"/>
    </row>
    <row r="138" spans="1:16" ht="15.75" customHeight="1" x14ac:dyDescent="0.2">
      <c r="A138" s="84"/>
      <c r="B138" s="52"/>
      <c r="C138" s="52"/>
      <c r="D138" s="52"/>
      <c r="E138" s="52"/>
      <c r="F138" s="52"/>
      <c r="G138" s="52"/>
      <c r="H138" s="52"/>
      <c r="I138" s="52"/>
      <c r="J138" s="52"/>
      <c r="K138" s="52"/>
      <c r="L138" s="52"/>
      <c r="M138" s="52"/>
      <c r="N138" s="52"/>
      <c r="O138" s="52"/>
      <c r="P138" s="196"/>
    </row>
    <row r="139" spans="1:16" ht="15.75" customHeight="1" x14ac:dyDescent="0.2">
      <c r="A139" s="84"/>
      <c r="B139" s="52"/>
      <c r="C139" s="52"/>
      <c r="D139" s="52"/>
      <c r="E139" s="52"/>
      <c r="F139" s="52"/>
      <c r="G139" s="52"/>
      <c r="H139" s="52"/>
      <c r="I139" s="52"/>
      <c r="J139" s="52"/>
      <c r="K139" s="52"/>
      <c r="L139" s="52"/>
      <c r="M139" s="52"/>
      <c r="N139" s="52"/>
      <c r="O139" s="52"/>
      <c r="P139" s="196"/>
    </row>
    <row r="140" spans="1:16" ht="15.75" customHeight="1" x14ac:dyDescent="0.2">
      <c r="A140" s="84"/>
      <c r="B140" s="52"/>
      <c r="C140" s="52"/>
      <c r="D140" s="52"/>
      <c r="E140" s="52"/>
      <c r="F140" s="52"/>
      <c r="G140" s="52"/>
      <c r="H140" s="52"/>
      <c r="I140" s="52"/>
      <c r="J140" s="52"/>
      <c r="K140" s="52"/>
      <c r="L140" s="52"/>
      <c r="M140" s="52"/>
      <c r="N140" s="52"/>
      <c r="O140" s="52"/>
      <c r="P140" s="196"/>
    </row>
    <row r="141" spans="1:16" ht="15.75" customHeight="1" x14ac:dyDescent="0.2">
      <c r="A141" s="84"/>
      <c r="B141" s="52"/>
      <c r="C141" s="52"/>
      <c r="D141" s="52"/>
      <c r="E141" s="52"/>
      <c r="F141" s="52"/>
      <c r="G141" s="52"/>
      <c r="H141" s="52"/>
      <c r="I141" s="52"/>
      <c r="J141" s="52"/>
      <c r="K141" s="52"/>
      <c r="L141" s="52"/>
      <c r="M141" s="52"/>
      <c r="N141" s="52"/>
      <c r="O141" s="52"/>
      <c r="P141" s="196"/>
    </row>
    <row r="142" spans="1:16" ht="15.75" customHeight="1" x14ac:dyDescent="0.2">
      <c r="A142" s="84"/>
      <c r="B142" s="52"/>
      <c r="C142" s="52"/>
      <c r="D142" s="52"/>
      <c r="E142" s="52"/>
      <c r="F142" s="52"/>
      <c r="G142" s="52"/>
      <c r="H142" s="52"/>
      <c r="I142" s="52"/>
      <c r="J142" s="52"/>
      <c r="K142" s="52"/>
      <c r="L142" s="52"/>
      <c r="M142" s="52"/>
      <c r="N142" s="52"/>
      <c r="O142" s="52"/>
      <c r="P142" s="196"/>
    </row>
    <row r="143" spans="1:16" ht="15.75" customHeight="1" x14ac:dyDescent="0.2">
      <c r="A143" s="84"/>
      <c r="B143" s="52"/>
      <c r="C143" s="52"/>
      <c r="D143" s="52"/>
      <c r="E143" s="52"/>
      <c r="F143" s="52"/>
      <c r="G143" s="52"/>
      <c r="H143" s="52"/>
      <c r="I143" s="52"/>
      <c r="J143" s="52"/>
      <c r="K143" s="52"/>
      <c r="L143" s="52"/>
      <c r="M143" s="52"/>
      <c r="N143" s="52"/>
      <c r="O143" s="52"/>
      <c r="P143" s="196"/>
    </row>
    <row r="144" spans="1:16" ht="15.75" customHeight="1" x14ac:dyDescent="0.2">
      <c r="A144" s="84"/>
      <c r="B144" s="52"/>
      <c r="C144" s="52"/>
      <c r="D144" s="52"/>
      <c r="E144" s="52"/>
      <c r="F144" s="52"/>
      <c r="G144" s="52"/>
      <c r="H144" s="52"/>
      <c r="I144" s="52"/>
      <c r="J144" s="52"/>
      <c r="K144" s="52"/>
      <c r="L144" s="52"/>
      <c r="M144" s="52"/>
      <c r="N144" s="52"/>
      <c r="O144" s="52"/>
      <c r="P144" s="196"/>
    </row>
    <row r="145" spans="1:16" ht="15.75" customHeight="1" x14ac:dyDescent="0.2">
      <c r="A145" s="84"/>
      <c r="B145" s="52"/>
      <c r="C145" s="52"/>
      <c r="D145" s="52"/>
      <c r="E145" s="52"/>
      <c r="F145" s="52"/>
      <c r="G145" s="52"/>
      <c r="H145" s="52"/>
      <c r="I145" s="52"/>
      <c r="J145" s="52"/>
      <c r="K145" s="52"/>
      <c r="L145" s="52"/>
      <c r="M145" s="52"/>
      <c r="N145" s="52"/>
      <c r="O145" s="52"/>
      <c r="P145" s="196"/>
    </row>
    <row r="146" spans="1:16" ht="15.75" customHeight="1" x14ac:dyDescent="0.2">
      <c r="A146" s="84"/>
      <c r="B146" s="52"/>
      <c r="C146" s="52"/>
      <c r="D146" s="52"/>
      <c r="E146" s="52"/>
      <c r="F146" s="52"/>
      <c r="G146" s="52"/>
      <c r="H146" s="52"/>
      <c r="I146" s="52"/>
      <c r="J146" s="52"/>
      <c r="K146" s="52"/>
      <c r="L146" s="52"/>
      <c r="M146" s="52"/>
      <c r="N146" s="52"/>
      <c r="O146" s="52"/>
      <c r="P146" s="196"/>
    </row>
    <row r="147" spans="1:16" ht="15.75" customHeight="1" x14ac:dyDescent="0.2">
      <c r="A147" s="84"/>
      <c r="B147" s="52"/>
      <c r="C147" s="52"/>
      <c r="D147" s="52"/>
      <c r="E147" s="52"/>
      <c r="F147" s="52"/>
      <c r="G147" s="52"/>
      <c r="H147" s="52"/>
      <c r="I147" s="52"/>
      <c r="J147" s="52"/>
      <c r="K147" s="52"/>
      <c r="L147" s="52"/>
      <c r="M147" s="52"/>
      <c r="N147" s="52"/>
      <c r="O147" s="52"/>
      <c r="P147" s="196"/>
    </row>
    <row r="148" spans="1:16" ht="15.75" customHeight="1" x14ac:dyDescent="0.2">
      <c r="A148" s="84"/>
      <c r="B148" s="52"/>
      <c r="C148" s="52"/>
      <c r="D148" s="52"/>
      <c r="E148" s="52"/>
      <c r="F148" s="52"/>
      <c r="G148" s="52"/>
      <c r="H148" s="52"/>
      <c r="I148" s="52"/>
      <c r="J148" s="52"/>
      <c r="K148" s="52"/>
      <c r="L148" s="52"/>
      <c r="M148" s="52"/>
      <c r="N148" s="52"/>
      <c r="O148" s="52"/>
      <c r="P148" s="196"/>
    </row>
    <row r="149" spans="1:16" ht="15.75" customHeight="1" x14ac:dyDescent="0.2">
      <c r="A149" s="84"/>
      <c r="B149" s="52"/>
      <c r="C149" s="52"/>
      <c r="D149" s="52"/>
      <c r="E149" s="52"/>
      <c r="F149" s="52"/>
      <c r="G149" s="52"/>
      <c r="H149" s="52"/>
      <c r="I149" s="52"/>
      <c r="J149" s="52"/>
      <c r="K149" s="52"/>
      <c r="L149" s="52"/>
      <c r="M149" s="52"/>
      <c r="N149" s="52"/>
      <c r="O149" s="52"/>
      <c r="P149" s="196"/>
    </row>
    <row r="150" spans="1:16" ht="15.75" customHeight="1" x14ac:dyDescent="0.2">
      <c r="A150" s="84"/>
      <c r="B150" s="52"/>
      <c r="C150" s="52"/>
      <c r="D150" s="52"/>
      <c r="E150" s="52"/>
      <c r="F150" s="52"/>
      <c r="G150" s="52"/>
      <c r="H150" s="52"/>
      <c r="I150" s="52"/>
      <c r="J150" s="52"/>
      <c r="K150" s="52"/>
      <c r="L150" s="52"/>
      <c r="M150" s="52"/>
      <c r="N150" s="52"/>
      <c r="O150" s="52"/>
      <c r="P150" s="196"/>
    </row>
    <row r="151" spans="1:16" ht="15.75" customHeight="1" x14ac:dyDescent="0.2">
      <c r="A151" s="84"/>
      <c r="B151" s="52"/>
      <c r="C151" s="52"/>
      <c r="D151" s="52"/>
      <c r="E151" s="52"/>
      <c r="F151" s="52"/>
      <c r="G151" s="52"/>
      <c r="H151" s="52"/>
      <c r="I151" s="52"/>
      <c r="J151" s="52"/>
      <c r="K151" s="52"/>
      <c r="L151" s="52"/>
      <c r="M151" s="52"/>
      <c r="N151" s="52"/>
      <c r="O151" s="52"/>
      <c r="P151" s="196"/>
    </row>
    <row r="152" spans="1:16" ht="15.75" customHeight="1" x14ac:dyDescent="0.2">
      <c r="A152" s="84"/>
      <c r="B152" s="52"/>
      <c r="C152" s="52"/>
      <c r="D152" s="52"/>
      <c r="E152" s="52"/>
      <c r="F152" s="52"/>
      <c r="G152" s="52"/>
      <c r="H152" s="52"/>
      <c r="I152" s="52"/>
      <c r="J152" s="52"/>
      <c r="K152" s="52"/>
      <c r="L152" s="52"/>
      <c r="M152" s="52"/>
      <c r="N152" s="52"/>
      <c r="O152" s="52"/>
      <c r="P152" s="196"/>
    </row>
    <row r="153" spans="1:16" ht="15.75" customHeight="1" x14ac:dyDescent="0.2">
      <c r="A153" s="84"/>
      <c r="B153" s="52"/>
      <c r="C153" s="52"/>
      <c r="D153" s="52"/>
      <c r="E153" s="52"/>
      <c r="F153" s="52"/>
      <c r="G153" s="52"/>
      <c r="H153" s="52"/>
      <c r="I153" s="52"/>
      <c r="J153" s="52"/>
      <c r="K153" s="52"/>
      <c r="L153" s="52"/>
      <c r="M153" s="52"/>
      <c r="N153" s="52"/>
      <c r="O153" s="52"/>
      <c r="P153" s="196"/>
    </row>
    <row r="154" spans="1:16" ht="15.75" customHeight="1" x14ac:dyDescent="0.2">
      <c r="A154" s="84"/>
      <c r="B154" s="52"/>
      <c r="C154" s="52"/>
      <c r="D154" s="52"/>
      <c r="E154" s="52"/>
      <c r="F154" s="52"/>
      <c r="G154" s="52"/>
      <c r="H154" s="52"/>
      <c r="I154" s="52"/>
      <c r="J154" s="52"/>
      <c r="K154" s="52"/>
      <c r="L154" s="52"/>
      <c r="M154" s="52"/>
      <c r="N154" s="52"/>
      <c r="O154" s="52"/>
      <c r="P154" s="196"/>
    </row>
    <row r="155" spans="1:16" ht="15.75" customHeight="1" x14ac:dyDescent="0.2">
      <c r="A155" s="84"/>
      <c r="B155" s="52"/>
      <c r="C155" s="52"/>
      <c r="D155" s="52"/>
      <c r="E155" s="52"/>
      <c r="F155" s="52"/>
      <c r="G155" s="52"/>
      <c r="H155" s="52"/>
      <c r="I155" s="52"/>
      <c r="J155" s="52"/>
      <c r="K155" s="52"/>
      <c r="L155" s="52"/>
      <c r="M155" s="52"/>
      <c r="N155" s="52"/>
      <c r="O155" s="52"/>
      <c r="P155" s="196"/>
    </row>
    <row r="156" spans="1:16" ht="15.75" customHeight="1" x14ac:dyDescent="0.2">
      <c r="A156" s="84"/>
      <c r="B156" s="52"/>
      <c r="C156" s="52"/>
      <c r="D156" s="52"/>
      <c r="E156" s="52"/>
      <c r="F156" s="52"/>
      <c r="G156" s="52"/>
      <c r="H156" s="52"/>
      <c r="I156" s="52"/>
      <c r="J156" s="52"/>
      <c r="K156" s="52"/>
      <c r="L156" s="52"/>
      <c r="M156" s="52"/>
      <c r="N156" s="52"/>
      <c r="O156" s="52"/>
      <c r="P156" s="196"/>
    </row>
    <row r="157" spans="1:16" ht="15.75" customHeight="1" x14ac:dyDescent="0.2">
      <c r="A157" s="84"/>
      <c r="B157" s="52"/>
      <c r="C157" s="52"/>
      <c r="D157" s="52"/>
      <c r="E157" s="52"/>
      <c r="F157" s="52"/>
      <c r="G157" s="52"/>
      <c r="H157" s="52"/>
      <c r="I157" s="52"/>
      <c r="J157" s="52"/>
      <c r="K157" s="52"/>
      <c r="L157" s="52"/>
      <c r="M157" s="52"/>
      <c r="N157" s="52"/>
      <c r="O157" s="52"/>
      <c r="P157" s="196"/>
    </row>
    <row r="158" spans="1:16" ht="15.75" customHeight="1" x14ac:dyDescent="0.2">
      <c r="A158" s="84"/>
      <c r="B158" s="52"/>
      <c r="C158" s="52"/>
      <c r="D158" s="52"/>
      <c r="E158" s="52"/>
      <c r="F158" s="52"/>
      <c r="G158" s="52"/>
      <c r="H158" s="52"/>
      <c r="I158" s="52"/>
      <c r="J158" s="52"/>
      <c r="K158" s="52"/>
      <c r="L158" s="52"/>
      <c r="M158" s="52"/>
      <c r="N158" s="52"/>
      <c r="O158" s="52"/>
      <c r="P158" s="196"/>
    </row>
    <row r="159" spans="1:16" ht="15.75" customHeight="1" x14ac:dyDescent="0.2">
      <c r="A159" s="84"/>
      <c r="B159" s="52"/>
      <c r="C159" s="52"/>
      <c r="D159" s="52"/>
      <c r="E159" s="52"/>
      <c r="F159" s="52"/>
      <c r="G159" s="52"/>
      <c r="H159" s="52"/>
      <c r="I159" s="52"/>
      <c r="J159" s="52"/>
      <c r="K159" s="52"/>
      <c r="L159" s="52"/>
      <c r="M159" s="52"/>
      <c r="N159" s="52"/>
      <c r="O159" s="52"/>
      <c r="P159" s="196"/>
    </row>
    <row r="160" spans="1:16" ht="15.75" customHeight="1" x14ac:dyDescent="0.2">
      <c r="A160" s="84"/>
      <c r="B160" s="52"/>
      <c r="C160" s="52"/>
      <c r="D160" s="52"/>
      <c r="E160" s="52"/>
      <c r="F160" s="52"/>
      <c r="G160" s="52"/>
      <c r="H160" s="52"/>
      <c r="I160" s="52"/>
      <c r="J160" s="52"/>
      <c r="K160" s="52"/>
      <c r="L160" s="52"/>
      <c r="M160" s="52"/>
      <c r="N160" s="52"/>
      <c r="O160" s="52"/>
      <c r="P160" s="196"/>
    </row>
    <row r="161" spans="1:16" ht="15.75" customHeight="1" x14ac:dyDescent="0.2">
      <c r="A161" s="84"/>
      <c r="B161" s="52"/>
      <c r="C161" s="52"/>
      <c r="D161" s="52"/>
      <c r="E161" s="52"/>
      <c r="F161" s="52"/>
      <c r="G161" s="52"/>
      <c r="H161" s="52"/>
      <c r="I161" s="52"/>
      <c r="J161" s="52"/>
      <c r="K161" s="52"/>
      <c r="L161" s="52"/>
      <c r="M161" s="52"/>
      <c r="N161" s="52"/>
      <c r="O161" s="52"/>
      <c r="P161" s="196"/>
    </row>
    <row r="162" spans="1:16" ht="15.75" customHeight="1" x14ac:dyDescent="0.2">
      <c r="A162" s="84"/>
      <c r="B162" s="52"/>
      <c r="C162" s="52"/>
      <c r="D162" s="52"/>
      <c r="E162" s="52"/>
      <c r="F162" s="52"/>
      <c r="G162" s="52"/>
      <c r="H162" s="52"/>
      <c r="I162" s="52"/>
      <c r="J162" s="52"/>
      <c r="K162" s="52"/>
      <c r="L162" s="52"/>
      <c r="M162" s="52"/>
      <c r="N162" s="52"/>
      <c r="O162" s="52"/>
      <c r="P162" s="196"/>
    </row>
    <row r="163" spans="1:16" ht="15.75" customHeight="1" x14ac:dyDescent="0.2">
      <c r="A163" s="84"/>
      <c r="B163" s="52"/>
      <c r="C163" s="52"/>
      <c r="D163" s="52"/>
      <c r="E163" s="52"/>
      <c r="F163" s="52"/>
      <c r="G163" s="52"/>
      <c r="H163" s="52"/>
      <c r="I163" s="52"/>
      <c r="J163" s="52"/>
      <c r="K163" s="52"/>
      <c r="L163" s="52"/>
      <c r="M163" s="52"/>
      <c r="N163" s="52"/>
      <c r="O163" s="52"/>
      <c r="P163" s="196"/>
    </row>
    <row r="164" spans="1:16" ht="15.75" customHeight="1" x14ac:dyDescent="0.2">
      <c r="A164" s="84"/>
      <c r="B164" s="52"/>
      <c r="C164" s="52"/>
      <c r="D164" s="52"/>
      <c r="E164" s="52"/>
      <c r="F164" s="52"/>
      <c r="G164" s="52"/>
      <c r="H164" s="52"/>
      <c r="I164" s="52"/>
      <c r="J164" s="52"/>
      <c r="K164" s="52"/>
      <c r="L164" s="52"/>
      <c r="M164" s="52"/>
      <c r="N164" s="52"/>
      <c r="O164" s="52"/>
      <c r="P164" s="196"/>
    </row>
    <row r="165" spans="1:16" ht="15.75" customHeight="1" x14ac:dyDescent="0.2">
      <c r="A165" s="84"/>
      <c r="B165" s="52"/>
      <c r="C165" s="52"/>
      <c r="D165" s="52"/>
      <c r="E165" s="52"/>
      <c r="F165" s="52"/>
      <c r="G165" s="52"/>
      <c r="H165" s="52"/>
      <c r="I165" s="52"/>
      <c r="J165" s="52"/>
      <c r="K165" s="52"/>
      <c r="L165" s="52"/>
      <c r="M165" s="52"/>
      <c r="N165" s="52"/>
      <c r="O165" s="52"/>
      <c r="P165" s="196"/>
    </row>
    <row r="166" spans="1:16" ht="15.75" customHeight="1" x14ac:dyDescent="0.2">
      <c r="A166" s="84"/>
      <c r="B166" s="52"/>
      <c r="C166" s="52"/>
      <c r="D166" s="52"/>
      <c r="E166" s="52"/>
      <c r="F166" s="52"/>
      <c r="G166" s="52"/>
      <c r="H166" s="52"/>
      <c r="I166" s="52"/>
      <c r="J166" s="52"/>
      <c r="K166" s="52"/>
      <c r="L166" s="52"/>
      <c r="M166" s="52"/>
      <c r="N166" s="52"/>
      <c r="O166" s="52"/>
      <c r="P166" s="196"/>
    </row>
    <row r="167" spans="1:16" ht="15.75" customHeight="1" x14ac:dyDescent="0.2">
      <c r="A167" s="84"/>
      <c r="B167" s="52"/>
      <c r="C167" s="52"/>
      <c r="D167" s="52"/>
      <c r="E167" s="52"/>
      <c r="F167" s="52"/>
      <c r="G167" s="52"/>
      <c r="H167" s="52"/>
      <c r="I167" s="52"/>
      <c r="J167" s="52"/>
      <c r="K167" s="52"/>
      <c r="L167" s="52"/>
      <c r="M167" s="52"/>
      <c r="N167" s="52"/>
      <c r="O167" s="52"/>
      <c r="P167" s="196"/>
    </row>
    <row r="168" spans="1:16" ht="15.75" customHeight="1" x14ac:dyDescent="0.2">
      <c r="A168" s="84"/>
      <c r="B168" s="52"/>
      <c r="C168" s="52"/>
      <c r="D168" s="52"/>
      <c r="E168" s="52"/>
      <c r="F168" s="52"/>
      <c r="G168" s="52"/>
      <c r="H168" s="52"/>
      <c r="I168" s="52"/>
      <c r="J168" s="52"/>
      <c r="K168" s="52"/>
      <c r="L168" s="52"/>
      <c r="M168" s="52"/>
      <c r="N168" s="52"/>
      <c r="O168" s="52"/>
      <c r="P168" s="196"/>
    </row>
    <row r="169" spans="1:16" ht="15.75" customHeight="1" x14ac:dyDescent="0.2">
      <c r="A169" s="84"/>
      <c r="B169" s="52"/>
      <c r="C169" s="52"/>
      <c r="D169" s="52"/>
      <c r="E169" s="52"/>
      <c r="F169" s="52"/>
      <c r="G169" s="52"/>
      <c r="H169" s="52"/>
      <c r="I169" s="52"/>
      <c r="J169" s="52"/>
      <c r="K169" s="52"/>
      <c r="L169" s="52"/>
      <c r="M169" s="52"/>
      <c r="N169" s="52"/>
      <c r="O169" s="52"/>
      <c r="P169" s="196"/>
    </row>
    <row r="170" spans="1:16" ht="15.75" customHeight="1" x14ac:dyDescent="0.2">
      <c r="A170" s="84"/>
      <c r="B170" s="52"/>
      <c r="C170" s="52"/>
      <c r="D170" s="52"/>
      <c r="E170" s="52"/>
      <c r="F170" s="52"/>
      <c r="G170" s="52"/>
      <c r="H170" s="52"/>
      <c r="I170" s="52"/>
      <c r="J170" s="52"/>
      <c r="K170" s="52"/>
      <c r="L170" s="52"/>
      <c r="M170" s="52"/>
      <c r="N170" s="52"/>
      <c r="O170" s="52"/>
      <c r="P170" s="196"/>
    </row>
    <row r="171" spans="1:16" ht="15.75" customHeight="1" x14ac:dyDescent="0.2">
      <c r="A171" s="84"/>
      <c r="B171" s="52"/>
      <c r="C171" s="52"/>
      <c r="D171" s="52"/>
      <c r="E171" s="52"/>
      <c r="F171" s="52"/>
      <c r="G171" s="52"/>
      <c r="H171" s="52"/>
      <c r="I171" s="52"/>
      <c r="J171" s="52"/>
      <c r="K171" s="52"/>
      <c r="L171" s="52"/>
      <c r="M171" s="52"/>
      <c r="N171" s="52"/>
      <c r="O171" s="52"/>
      <c r="P171" s="196"/>
    </row>
    <row r="172" spans="1:16" ht="15.75" customHeight="1" x14ac:dyDescent="0.2">
      <c r="A172" s="84"/>
      <c r="B172" s="52"/>
      <c r="C172" s="52"/>
      <c r="D172" s="52"/>
      <c r="E172" s="52"/>
      <c r="F172" s="52"/>
      <c r="G172" s="52"/>
      <c r="H172" s="52"/>
      <c r="I172" s="52"/>
      <c r="J172" s="52"/>
      <c r="K172" s="52"/>
      <c r="L172" s="52"/>
      <c r="M172" s="52"/>
      <c r="N172" s="52"/>
      <c r="O172" s="52"/>
      <c r="P172" s="196"/>
    </row>
    <row r="173" spans="1:16" ht="15.75" customHeight="1" x14ac:dyDescent="0.2">
      <c r="A173" s="84"/>
      <c r="B173" s="52"/>
      <c r="C173" s="52"/>
      <c r="D173" s="52"/>
      <c r="E173" s="52"/>
      <c r="F173" s="52"/>
      <c r="G173" s="52"/>
      <c r="H173" s="52"/>
      <c r="I173" s="52"/>
      <c r="J173" s="52"/>
      <c r="K173" s="52"/>
      <c r="L173" s="52"/>
      <c r="M173" s="52"/>
      <c r="N173" s="52"/>
      <c r="O173" s="52"/>
      <c r="P173" s="196"/>
    </row>
    <row r="174" spans="1:16" ht="15.75" customHeight="1" x14ac:dyDescent="0.2">
      <c r="A174" s="84"/>
      <c r="B174" s="52"/>
      <c r="C174" s="52"/>
      <c r="D174" s="52"/>
      <c r="E174" s="52"/>
      <c r="F174" s="52"/>
      <c r="G174" s="52"/>
      <c r="H174" s="52"/>
      <c r="I174" s="52"/>
      <c r="J174" s="52"/>
      <c r="K174" s="52"/>
      <c r="L174" s="52"/>
      <c r="M174" s="52"/>
      <c r="N174" s="52"/>
      <c r="O174" s="52"/>
      <c r="P174" s="196"/>
    </row>
    <row r="175" spans="1:16" ht="15.75" customHeight="1" x14ac:dyDescent="0.2">
      <c r="A175" s="84"/>
      <c r="B175" s="52"/>
      <c r="C175" s="52"/>
      <c r="D175" s="52"/>
      <c r="E175" s="52"/>
      <c r="F175" s="52"/>
      <c r="G175" s="52"/>
      <c r="H175" s="52"/>
      <c r="I175" s="52"/>
      <c r="J175" s="52"/>
      <c r="K175" s="52"/>
      <c r="L175" s="52"/>
      <c r="M175" s="52"/>
      <c r="N175" s="52"/>
      <c r="O175" s="52"/>
      <c r="P175" s="196"/>
    </row>
    <row r="176" spans="1:16" ht="15.75" customHeight="1" x14ac:dyDescent="0.2">
      <c r="A176" s="84"/>
      <c r="B176" s="52"/>
      <c r="C176" s="52"/>
      <c r="D176" s="52"/>
      <c r="E176" s="52"/>
      <c r="F176" s="52"/>
      <c r="G176" s="52"/>
      <c r="H176" s="52"/>
      <c r="I176" s="52"/>
      <c r="J176" s="52"/>
      <c r="K176" s="52"/>
      <c r="L176" s="52"/>
      <c r="M176" s="52"/>
      <c r="N176" s="52"/>
      <c r="O176" s="52"/>
      <c r="P176" s="196"/>
    </row>
    <row r="177" spans="1:16" ht="15.75" customHeight="1" x14ac:dyDescent="0.2">
      <c r="A177" s="84"/>
      <c r="B177" s="52"/>
      <c r="C177" s="52"/>
      <c r="D177" s="52"/>
      <c r="E177" s="52"/>
      <c r="F177" s="52"/>
      <c r="G177" s="52"/>
      <c r="H177" s="52"/>
      <c r="I177" s="52"/>
      <c r="J177" s="52"/>
      <c r="K177" s="52"/>
      <c r="L177" s="52"/>
      <c r="M177" s="52"/>
      <c r="N177" s="52"/>
      <c r="O177" s="52"/>
      <c r="P177" s="196"/>
    </row>
    <row r="178" spans="1:16" ht="15.75" customHeight="1" x14ac:dyDescent="0.2">
      <c r="A178" s="84"/>
      <c r="B178" s="52"/>
      <c r="C178" s="52"/>
      <c r="D178" s="52"/>
      <c r="E178" s="52"/>
      <c r="F178" s="52"/>
      <c r="G178" s="52"/>
      <c r="H178" s="52"/>
      <c r="I178" s="52"/>
      <c r="J178" s="52"/>
      <c r="K178" s="52"/>
      <c r="L178" s="52"/>
      <c r="M178" s="52"/>
      <c r="N178" s="52"/>
      <c r="O178" s="52"/>
      <c r="P178" s="196"/>
    </row>
    <row r="179" spans="1:16" ht="15.75" customHeight="1" x14ac:dyDescent="0.2">
      <c r="A179" s="84"/>
      <c r="B179" s="52"/>
      <c r="C179" s="52"/>
      <c r="D179" s="52"/>
      <c r="E179" s="52"/>
      <c r="F179" s="52"/>
      <c r="G179" s="52"/>
      <c r="H179" s="52"/>
      <c r="I179" s="52"/>
      <c r="J179" s="52"/>
      <c r="K179" s="52"/>
      <c r="L179" s="52"/>
      <c r="M179" s="52"/>
      <c r="N179" s="52"/>
      <c r="O179" s="52"/>
      <c r="P179" s="196"/>
    </row>
    <row r="180" spans="1:16" ht="15.75" customHeight="1" x14ac:dyDescent="0.2">
      <c r="A180" s="84"/>
      <c r="B180" s="52"/>
      <c r="C180" s="52"/>
      <c r="D180" s="52"/>
      <c r="E180" s="52"/>
      <c r="F180" s="52"/>
      <c r="G180" s="52"/>
      <c r="H180" s="52"/>
      <c r="I180" s="52"/>
      <c r="J180" s="52"/>
      <c r="K180" s="52"/>
      <c r="L180" s="52"/>
      <c r="M180" s="52"/>
      <c r="N180" s="52"/>
      <c r="O180" s="52"/>
      <c r="P180" s="196"/>
    </row>
    <row r="181" spans="1:16" ht="15.75" customHeight="1" x14ac:dyDescent="0.2">
      <c r="A181" s="84"/>
      <c r="B181" s="52"/>
      <c r="C181" s="52"/>
      <c r="D181" s="52"/>
      <c r="E181" s="52"/>
      <c r="F181" s="52"/>
      <c r="G181" s="52"/>
      <c r="H181" s="52"/>
      <c r="I181" s="52"/>
      <c r="J181" s="52"/>
      <c r="K181" s="52"/>
      <c r="L181" s="52"/>
      <c r="M181" s="52"/>
      <c r="N181" s="52"/>
      <c r="O181" s="52"/>
      <c r="P181" s="196"/>
    </row>
    <row r="182" spans="1:16" ht="15.75" customHeight="1" x14ac:dyDescent="0.2">
      <c r="A182" s="86"/>
      <c r="B182" s="87"/>
      <c r="C182" s="87"/>
      <c r="D182" s="87"/>
      <c r="E182" s="87"/>
      <c r="F182" s="87"/>
      <c r="G182" s="87"/>
      <c r="H182" s="87"/>
      <c r="I182" s="87"/>
      <c r="J182" s="87"/>
      <c r="K182" s="87"/>
      <c r="L182" s="87"/>
      <c r="M182" s="87"/>
      <c r="N182" s="87"/>
      <c r="O182" s="87"/>
      <c r="P182" s="88"/>
    </row>
  </sheetData>
  <mergeCells count="13">
    <mergeCell ref="A1:F1"/>
    <mergeCell ref="L4:L6"/>
    <mergeCell ref="A5:D5"/>
    <mergeCell ref="J5:J7"/>
    <mergeCell ref="K5:K7"/>
    <mergeCell ref="A3:E3"/>
    <mergeCell ref="A18:D18"/>
    <mergeCell ref="A2:E2"/>
    <mergeCell ref="C4:D4"/>
    <mergeCell ref="C19:D19"/>
    <mergeCell ref="C20:D20"/>
    <mergeCell ref="A13:D13"/>
    <mergeCell ref="A16:C16"/>
  </mergeCells>
  <dataValidations count="1">
    <dataValidation type="list" allowBlank="1" showInputMessage="1" showErrorMessage="1" sqref="C17 C19:D20">
      <formula1>"Selecione SIM OU NÃO,SIM,NÃO"</formula1>
    </dataValidation>
  </dataValidations>
  <pageMargins left="0.51181100000000002" right="0.51181100000000002" top="0.78740200000000005" bottom="0.78740200000000005" header="0.31496099999999999" footer="0.31496099999999999"/>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14</vt:i4>
      </vt:variant>
    </vt:vector>
  </HeadingPairs>
  <TitlesOfParts>
    <vt:vector size="14" baseType="lpstr">
      <vt:lpstr>Resumo da Exportação</vt:lpstr>
      <vt:lpstr>INSTRUÇÕES</vt:lpstr>
      <vt:lpstr>Município Sustentável</vt:lpstr>
      <vt:lpstr>Estrutura de Ed Ambiental</vt:lpstr>
      <vt:lpstr>Conselho Municipal</vt:lpstr>
      <vt:lpstr>Biodiversidade</vt:lpstr>
      <vt:lpstr>Gestão das águas</vt:lpstr>
      <vt:lpstr>Qualidade do ar</vt:lpstr>
      <vt:lpstr>Uso do Solo</vt:lpstr>
      <vt:lpstr>Arborização Urbana</vt:lpstr>
      <vt:lpstr>Esgoto Tratado</vt:lpstr>
      <vt:lpstr>Resíduos Sólidos</vt:lpstr>
      <vt:lpstr>% Preenchida</vt:lpstr>
      <vt:lpstr>Plan1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Eliane Camilo</dc:creator>
  <cp:lastModifiedBy>Eliane Camilo</cp:lastModifiedBy>
  <dcterms:created xsi:type="dcterms:W3CDTF">2021-09-15T17:42:57Z</dcterms:created>
  <dcterms:modified xsi:type="dcterms:W3CDTF">2021-09-15T17:42:57Z</dcterms:modified>
</cp:coreProperties>
</file>